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5 год от 09.12\Проект бюджета 2026-2028 от 09.12\приложения к заключению\"/>
    </mc:Choice>
  </mc:AlternateContent>
  <xr:revisionPtr revIDLastSave="0" documentId="13_ncr:1_{D73DBCCD-ED9C-434C-B11F-E2F587068AA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2" sheetId="2" r:id="rId1"/>
  </sheets>
  <definedNames>
    <definedName name="_xlnm._FilterDatabase" localSheetId="0" hidden="1">'приложение № 2'!$A$8:$M$78</definedName>
    <definedName name="_xlnm.Print_Titles" localSheetId="0">'приложение № 2'!$6:$8</definedName>
    <definedName name="_xlnm.Print_Area" localSheetId="0">'приложение № 2'!$A$1:$M$78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76" i="2" l="1"/>
  <c r="L76" i="2"/>
  <c r="J76" i="2"/>
  <c r="H76" i="2"/>
  <c r="G76" i="2"/>
  <c r="E76" i="2"/>
  <c r="D76" i="2"/>
  <c r="J71" i="2"/>
  <c r="K71" i="2"/>
  <c r="L71" i="2"/>
  <c r="M71" i="2"/>
  <c r="J72" i="2"/>
  <c r="K72" i="2"/>
  <c r="L72" i="2"/>
  <c r="M72" i="2"/>
  <c r="J73" i="2"/>
  <c r="K73" i="2"/>
  <c r="L73" i="2"/>
  <c r="K70" i="2"/>
  <c r="J70" i="2"/>
  <c r="G71" i="2"/>
  <c r="H71" i="2"/>
  <c r="G72" i="2"/>
  <c r="H72" i="2"/>
  <c r="G73" i="2"/>
  <c r="H73" i="2"/>
  <c r="G70" i="2"/>
  <c r="D71" i="2"/>
  <c r="E71" i="2"/>
  <c r="D72" i="2"/>
  <c r="E72" i="2"/>
  <c r="D73" i="2"/>
  <c r="E70" i="2"/>
  <c r="D70" i="2"/>
  <c r="J31" i="2"/>
  <c r="L31" i="2"/>
  <c r="J32" i="2"/>
  <c r="L32" i="2"/>
  <c r="J33" i="2"/>
  <c r="L33" i="2"/>
  <c r="J34" i="2"/>
  <c r="K34" i="2"/>
  <c r="L34" i="2"/>
  <c r="J35" i="2"/>
  <c r="K35" i="2"/>
  <c r="L35" i="2"/>
  <c r="J36" i="2"/>
  <c r="K36" i="2"/>
  <c r="L36" i="2"/>
  <c r="J37" i="2"/>
  <c r="K37" i="2"/>
  <c r="L37" i="2"/>
  <c r="J38" i="2"/>
  <c r="L38" i="2"/>
  <c r="J39" i="2"/>
  <c r="K39" i="2"/>
  <c r="L39" i="2"/>
  <c r="J40" i="2"/>
  <c r="K40" i="2"/>
  <c r="L40" i="2"/>
  <c r="J41" i="2"/>
  <c r="K41" i="2"/>
  <c r="L41" i="2"/>
  <c r="J42" i="2"/>
  <c r="L42" i="2"/>
  <c r="J43" i="2"/>
  <c r="K43" i="2"/>
  <c r="L43" i="2"/>
  <c r="J44" i="2"/>
  <c r="K44" i="2"/>
  <c r="L44" i="2"/>
  <c r="J45" i="2"/>
  <c r="K45" i="2"/>
  <c r="L45" i="2"/>
  <c r="J46" i="2"/>
  <c r="K46" i="2"/>
  <c r="L46" i="2"/>
  <c r="J47" i="2"/>
  <c r="K47" i="2"/>
  <c r="L47" i="2"/>
  <c r="J48" i="2"/>
  <c r="K48" i="2"/>
  <c r="L48" i="2"/>
  <c r="J49" i="2"/>
  <c r="K49" i="2"/>
  <c r="L49" i="2"/>
  <c r="J50" i="2"/>
  <c r="L50" i="2"/>
  <c r="J51" i="2"/>
  <c r="K51" i="2"/>
  <c r="L51" i="2"/>
  <c r="J52" i="2"/>
  <c r="K52" i="2"/>
  <c r="L52" i="2"/>
  <c r="J53" i="2"/>
  <c r="K53" i="2"/>
  <c r="L53" i="2"/>
  <c r="J54" i="2"/>
  <c r="L54" i="2"/>
  <c r="J55" i="2"/>
  <c r="K55" i="2"/>
  <c r="L55" i="2"/>
  <c r="J56" i="2"/>
  <c r="L56" i="2"/>
  <c r="J57" i="2"/>
  <c r="L57" i="2"/>
  <c r="J58" i="2"/>
  <c r="L58" i="2"/>
  <c r="J59" i="2"/>
  <c r="L59" i="2"/>
  <c r="J60" i="2"/>
  <c r="L60" i="2"/>
  <c r="J61" i="2"/>
  <c r="L61" i="2"/>
  <c r="J62" i="2"/>
  <c r="L62" i="2"/>
  <c r="J63" i="2"/>
  <c r="L63" i="2"/>
  <c r="J64" i="2"/>
  <c r="L64" i="2"/>
  <c r="J65" i="2"/>
  <c r="L65" i="2"/>
  <c r="J66" i="2"/>
  <c r="K66" i="2"/>
  <c r="L66" i="2"/>
  <c r="J67" i="2"/>
  <c r="L67" i="2"/>
  <c r="J10" i="2"/>
  <c r="G31" i="2"/>
  <c r="G32" i="2"/>
  <c r="G33" i="2"/>
  <c r="G34" i="2"/>
  <c r="H34" i="2"/>
  <c r="G35" i="2"/>
  <c r="H35" i="2"/>
  <c r="G36" i="2"/>
  <c r="H36" i="2"/>
  <c r="G37" i="2"/>
  <c r="H37" i="2"/>
  <c r="G38" i="2"/>
  <c r="G39" i="2"/>
  <c r="H39" i="2"/>
  <c r="G40" i="2"/>
  <c r="H40" i="2"/>
  <c r="G41" i="2"/>
  <c r="H41" i="2"/>
  <c r="G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G54" i="2"/>
  <c r="G55" i="2"/>
  <c r="H55" i="2"/>
  <c r="G56" i="2"/>
  <c r="G57" i="2"/>
  <c r="G58" i="2"/>
  <c r="G59" i="2"/>
  <c r="G60" i="2"/>
  <c r="H60" i="2"/>
  <c r="G61" i="2"/>
  <c r="G62" i="2"/>
  <c r="H62" i="2"/>
  <c r="G63" i="2"/>
  <c r="H63" i="2"/>
  <c r="G64" i="2"/>
  <c r="H64" i="2"/>
  <c r="G65" i="2"/>
  <c r="H65" i="2"/>
  <c r="G66" i="2"/>
  <c r="H66" i="2"/>
  <c r="G67" i="2"/>
  <c r="H67" i="2"/>
  <c r="H30" i="2"/>
  <c r="G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D63" i="2"/>
  <c r="D64" i="2"/>
  <c r="D65" i="2"/>
  <c r="D66" i="2"/>
  <c r="D67" i="2"/>
  <c r="E30" i="2"/>
  <c r="D30" i="2"/>
  <c r="J11" i="2"/>
  <c r="K11" i="2"/>
  <c r="L11" i="2"/>
  <c r="M11" i="2"/>
  <c r="J12" i="2"/>
  <c r="K12" i="2"/>
  <c r="L12" i="2"/>
  <c r="M12" i="2"/>
  <c r="J13" i="2"/>
  <c r="K13" i="2"/>
  <c r="L13" i="2"/>
  <c r="M13" i="2"/>
  <c r="J14" i="2"/>
  <c r="K14" i="2"/>
  <c r="L14" i="2"/>
  <c r="M14" i="2"/>
  <c r="J15" i="2"/>
  <c r="K15" i="2"/>
  <c r="L15" i="2"/>
  <c r="M15" i="2"/>
  <c r="J16" i="2"/>
  <c r="K16" i="2"/>
  <c r="L16" i="2"/>
  <c r="M16" i="2"/>
  <c r="J17" i="2"/>
  <c r="K17" i="2"/>
  <c r="L17" i="2"/>
  <c r="M17" i="2"/>
  <c r="J18" i="2"/>
  <c r="K18" i="2"/>
  <c r="L18" i="2"/>
  <c r="M18" i="2"/>
  <c r="J19" i="2"/>
  <c r="K19" i="2"/>
  <c r="L19" i="2"/>
  <c r="M19" i="2"/>
  <c r="J20" i="2"/>
  <c r="K20" i="2"/>
  <c r="L20" i="2"/>
  <c r="M20" i="2"/>
  <c r="J21" i="2"/>
  <c r="K21" i="2"/>
  <c r="L21" i="2"/>
  <c r="M21" i="2"/>
  <c r="J22" i="2"/>
  <c r="K22" i="2"/>
  <c r="L22" i="2"/>
  <c r="M22" i="2"/>
  <c r="J23" i="2"/>
  <c r="K23" i="2"/>
  <c r="L23" i="2"/>
  <c r="M23" i="2"/>
  <c r="J24" i="2"/>
  <c r="L24" i="2"/>
  <c r="M24" i="2"/>
  <c r="J25" i="2"/>
  <c r="L25" i="2"/>
  <c r="M25" i="2"/>
  <c r="J26" i="2"/>
  <c r="K26" i="2"/>
  <c r="L26" i="2"/>
  <c r="M26" i="2"/>
  <c r="J27" i="2"/>
  <c r="K27" i="2"/>
  <c r="L27" i="2"/>
  <c r="L10" i="2"/>
  <c r="K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H10" i="2"/>
  <c r="G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I13" i="2" l="1"/>
  <c r="F13" i="2"/>
  <c r="C13" i="2"/>
  <c r="I74" i="2" l="1"/>
  <c r="F74" i="2"/>
  <c r="B74" i="2"/>
  <c r="C74" i="2"/>
  <c r="I68" i="2"/>
  <c r="F68" i="2"/>
  <c r="B68" i="2"/>
  <c r="C68" i="2"/>
  <c r="I28" i="2"/>
  <c r="F28" i="2"/>
  <c r="B28" i="2"/>
  <c r="C28" i="2"/>
  <c r="D28" i="2" l="1"/>
  <c r="E28" i="2"/>
  <c r="D74" i="2"/>
  <c r="E74" i="2"/>
  <c r="J28" i="2"/>
  <c r="K28" i="2"/>
  <c r="L28" i="2"/>
  <c r="M28" i="2"/>
  <c r="H28" i="2"/>
  <c r="G28" i="2"/>
  <c r="J68" i="2"/>
  <c r="K68" i="2"/>
  <c r="L68" i="2"/>
  <c r="G74" i="2"/>
  <c r="H74" i="2"/>
  <c r="D68" i="2"/>
  <c r="E68" i="2"/>
  <c r="G68" i="2"/>
  <c r="H68" i="2"/>
  <c r="J74" i="2"/>
  <c r="K74" i="2"/>
  <c r="M74" i="2"/>
  <c r="L74" i="2"/>
  <c r="M70" i="2"/>
  <c r="K30" i="2"/>
  <c r="M10" i="2"/>
  <c r="H70" i="2"/>
  <c r="E10" i="2"/>
  <c r="L70" i="2" l="1"/>
  <c r="J30" i="2"/>
  <c r="D10" i="2"/>
  <c r="B77" i="2" l="1"/>
  <c r="B78" i="2" l="1"/>
  <c r="I77" i="2" l="1"/>
  <c r="M77" i="2" l="1"/>
  <c r="L77" i="2"/>
  <c r="F77" i="2"/>
  <c r="J77" i="2" s="1"/>
  <c r="C77" i="2"/>
  <c r="E77" i="2" s="1"/>
  <c r="H77" i="2" l="1"/>
  <c r="D77" i="2"/>
  <c r="G77" i="2"/>
  <c r="L30" i="2" l="1"/>
  <c r="I78" i="2" l="1"/>
  <c r="L78" i="2" l="1"/>
  <c r="M78" i="2"/>
  <c r="F78" i="2"/>
  <c r="J78" i="2" s="1"/>
  <c r="C78" i="2"/>
  <c r="E78" i="2" s="1"/>
  <c r="G78" i="2"/>
  <c r="D78" i="2"/>
  <c r="K78" i="2" l="1"/>
  <c r="H78" i="2"/>
</calcChain>
</file>

<file path=xl/sharedStrings.xml><?xml version="1.0" encoding="utf-8"?>
<sst xmlns="http://schemas.openxmlformats.org/spreadsheetml/2006/main" count="89" uniqueCount="83">
  <si>
    <t>Наименование</t>
  </si>
  <si>
    <t>Субвенции</t>
  </si>
  <si>
    <t>Приложение № 2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</si>
  <si>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</si>
  <si>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</si>
  <si>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сумма</t>
  </si>
  <si>
    <t>%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</si>
  <si>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</si>
  <si>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организацию и обеспечение отдыха и оздоровления детей, в том числе в этнической среде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</si>
  <si>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</si>
  <si>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</si>
  <si>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</si>
  <si>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</si>
  <si>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</si>
  <si>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</si>
  <si>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</si>
  <si>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</si>
  <si>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</si>
  <si>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</si>
  <si>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</si>
  <si>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 xml:space="preserve">Итого дотации </t>
  </si>
  <si>
    <t xml:space="preserve">Всего 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</si>
  <si>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</si>
  <si>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</si>
  <si>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</si>
  <si>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</si>
  <si>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</si>
  <si>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</si>
  <si>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обеспечение устойчивого сокращения непригодного для проживания жилищного фонда</t>
  </si>
  <si>
    <t>Субвенции на организацию мероприятий при осуществлении деятельности по обращению с животными без владельцев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</si>
  <si>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</si>
  <si>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</si>
  <si>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осударственную аккредитацию основным общеобразовательным программам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</si>
  <si>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</si>
  <si>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Субсидий на софинансирование расходов муниципальных образований по развитию сети спортивных объектов шаговой доступности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</si>
  <si>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</t>
  </si>
  <si>
    <t>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</t>
  </si>
  <si>
    <t>Субсидии на создание образовательных организаций, организаций для отдыха и оздоровления детей</t>
  </si>
  <si>
    <t>Субсидии для реализации полномочий в области строительства и жилищных отношений</t>
  </si>
  <si>
    <t>Субсидии для реализации полномочий в области градостроительной деятельности</t>
  </si>
  <si>
    <t>Субсидии на государственную поддержку организаций, входящих в систему спортивной подготовки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</si>
  <si>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</si>
  <si>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</si>
  <si>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Субвенции  на поддержку сельскохозяйственного производства и деятельности по заготовке и переработке дикоросов</t>
  </si>
  <si>
    <t xml:space="preserve"> Проект на 2025 год (проект)</t>
  </si>
  <si>
    <t>Субвенции на осуществление отдельных полномочий Ханты-Мансийского автономного округа – Югры в сфере обращения с твердыми коммунальными отходами</t>
  </si>
  <si>
    <t>Субвенции на осуществление полномочий по обеспечению жильём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</si>
  <si>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жильём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</si>
  <si>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государственную поддержку отрасли культуры (Комплектование книжных фондов библиотек муниципальных образований автономного округа)</t>
  </si>
  <si>
    <t>Субсидии на финансовую поддержку субъектов малого и среднего предпринимательства и развитие социального предпринимательства</t>
  </si>
  <si>
    <t xml:space="preserve">Субсидии на выполнение дорожных работ в соответствии с программой дорожной деятельности (Средства дорожного фонда Ханты-Мансийского автономного округа - Югры) 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</si>
  <si>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иностранных граждан, профилактики экстремизма</t>
  </si>
  <si>
    <t>Субсидии на реализацию мероприятий по обеспечению жильём молодых семей</t>
  </si>
  <si>
    <t>Субсидии на создание (реконструкцию) объектов спортивной инфраструктуры массового спорта на основании концессионных соглашений</t>
  </si>
  <si>
    <t>Субсидии на капитальный ремонт муниципальных учреждений культуры, образования, спорта и иных социальных учреждений</t>
  </si>
  <si>
    <t xml:space="preserve">Субсидии  на реализацию мероприятий по модернизации коммунальной инфраструктуры </t>
  </si>
  <si>
    <t>Субсидии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</si>
  <si>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Субсидии на реконструкцию, расширение, модернизацию, строительство коммунальных объектов</t>
  </si>
  <si>
    <t>Субсидии  на реализацию мероприятий по модернизации коммунальной инфраструктуры Ханты-Мансийского автономного округа - Югры</t>
  </si>
  <si>
    <t>Субсидии на модернизацию региональных и муниципальных библиотек</t>
  </si>
  <si>
    <t>Субсидии на создание (реконструкцию) объектов спортивной инфраструктуры массового спорта на основании концессионных соглашений о государственно-частном (муниципально-частном) партнёрстве или концессионных соглашений</t>
  </si>
  <si>
    <t>Иные межбюджетные трасферты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</si>
  <si>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</si>
  <si>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Проект на 2026 год (проект)</t>
  </si>
  <si>
    <t>Отклонение 2026 от                          2025 года</t>
  </si>
  <si>
    <t>Отклонение 2027 от                 2026 года</t>
  </si>
  <si>
    <t>Проект на 2027 год (проект)</t>
  </si>
  <si>
    <t>Проект на  2028 год (проект)</t>
  </si>
  <si>
    <t>Отклонение 2028 от 2027 года</t>
  </si>
  <si>
    <t>Отклонение 2028 от                    2025 года</t>
  </si>
  <si>
    <t>Субвенции на 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</si>
  <si>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Субвенции на возмещение экономически обоснованных расходов, недополученных доходов ресурсоснабжающим организациям, осуществляющим регулируемый вид деятельности в сферах тепло-, водоснабжения и водоотведения, в целях соблюдения установленных предельных (максимальных) индексов изменения размера вносимой гражданами платы за коммунальные услуги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</si>
  <si>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</si>
  <si>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на модернизацию учреждений культуры, включая создание детских культурно-просветительских центров на базе учреждений культуры (Ежегодный Всероссийский конкурс среди библиотек для выявления лучших практик их работы)</t>
  </si>
  <si>
    <t>Субсидии на модернизацию учреждений культуры, включая создание детских культурно-просветительских центров на базе учреждений культуры (Ежегодный Всероссийский конкурс среди домов культуры для выявления лучших практик их работы)</t>
  </si>
  <si>
    <t>Субсидии  на поддержку творческой деятельности и (или) укрепление материально-технической базы детских и кукольных театров</t>
  </si>
  <si>
    <t xml:space="preserve">Субсидии на приведение автомобильных дорог местного значения в нормативное состояние, в том числе слоёв износа дорожного покрытия (Средства дорожного фонда Ханты-Мансийского автономного округа - Югры) </t>
  </si>
  <si>
    <t>Субсидии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</si>
  <si>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на модернизацию региональных и (или) муниципальных учреждений культуры</t>
  </si>
  <si>
    <t>Субсидии на обеспечение жильём граждан
 из числа коренных малочисленных народов Ханты-Мансийского автономного округа – Югры</t>
  </si>
  <si>
    <t>Субсидии на строительство и реконструкцию объектов, предназначенных для размещения муниципальных учреждений культуры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</si>
  <si>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</si>
  <si>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Сравнение проекта бюджета на 2025 и на 2026-2028 годы по межбюджетным трансфертам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</si>
</sst>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164" fontId="21" fillId="0" borderId="0" applyFont="0" applyFill="0" applyBorder="0" applyAlignment="0" applyProtection="0"/>
  </cellStyleXfs>
  <cellXfs count="51">
    <xf numFmtId="0" fontId="0" fillId="0" borderId="0" xfId="0"/>
    <xf numFmtId="3" fontId="19" fillId="0" borderId="10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3" fontId="19" fillId="0" borderId="0" xfId="37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20" fillId="0" borderId="10" xfId="37" applyNumberFormat="1" applyFont="1" applyFill="1" applyBorder="1" applyAlignment="1">
      <alignment horizontal="left" vertical="center" wrapText="1"/>
    </xf>
    <xf numFmtId="2" fontId="19" fillId="0" borderId="0" xfId="37" applyNumberFormat="1" applyFont="1" applyFill="1" applyBorder="1" applyAlignment="1">
      <alignment horizontal="left" vertical="center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0" fontId="20" fillId="0" borderId="0" xfId="0" applyFont="1" applyFill="1" applyBorder="1" applyAlignment="1">
      <alignment horizontal="left"/>
    </xf>
    <xf numFmtId="3" fontId="20" fillId="0" borderId="10" xfId="0" applyNumberFormat="1" applyFont="1" applyFill="1" applyBorder="1" applyAlignment="1">
      <alignment horizontal="center" vertical="center" wrapText="1"/>
    </xf>
    <xf numFmtId="2" fontId="20" fillId="0" borderId="10" xfId="0" applyNumberFormat="1" applyFont="1" applyFill="1" applyBorder="1" applyAlignment="1">
      <alignment horizontal="left" vertical="center" wrapText="1"/>
    </xf>
    <xf numFmtId="2" fontId="22" fillId="0" borderId="0" xfId="0" applyNumberFormat="1" applyFont="1" applyFill="1" applyAlignment="1">
      <alignment horizontal="left" vertical="center" wrapText="1"/>
    </xf>
    <xf numFmtId="4" fontId="19" fillId="0" borderId="0" xfId="0" applyNumberFormat="1" applyFont="1" applyFill="1" applyBorder="1"/>
    <xf numFmtId="3" fontId="20" fillId="0" borderId="10" xfId="0" applyNumberFormat="1" applyFont="1" applyFill="1" applyBorder="1" applyAlignment="1">
      <alignment horizontal="center" vertical="center"/>
    </xf>
    <xf numFmtId="3" fontId="19" fillId="0" borderId="10" xfId="44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/>
    <xf numFmtId="3" fontId="20" fillId="0" borderId="10" xfId="37" applyNumberFormat="1" applyFont="1" applyFill="1" applyBorder="1" applyAlignment="1">
      <alignment horizontal="center" vertical="center" wrapText="1"/>
    </xf>
    <xf numFmtId="3" fontId="20" fillId="0" borderId="10" xfId="37" applyNumberFormat="1" applyFont="1" applyFill="1" applyBorder="1" applyAlignment="1">
      <alignment horizontal="center" vertical="center" wrapText="1"/>
    </xf>
    <xf numFmtId="2" fontId="19" fillId="24" borderId="10" xfId="0" applyNumberFormat="1" applyFont="1" applyFill="1" applyBorder="1" applyAlignment="1">
      <alignment horizontal="left" vertical="center" wrapText="1"/>
    </xf>
    <xf numFmtId="3" fontId="19" fillId="24" borderId="10" xfId="0" applyNumberFormat="1" applyFont="1" applyFill="1" applyBorder="1" applyAlignment="1">
      <alignment horizontal="center" vertical="center"/>
    </xf>
    <xf numFmtId="4" fontId="19" fillId="24" borderId="10" xfId="0" applyNumberFormat="1" applyFont="1" applyFill="1" applyBorder="1" applyAlignment="1">
      <alignment horizontal="center" vertical="center"/>
    </xf>
    <xf numFmtId="0" fontId="19" fillId="24" borderId="0" xfId="0" applyFont="1" applyFill="1" applyBorder="1" applyAlignment="1">
      <alignment horizontal="center" vertical="center"/>
    </xf>
    <xf numFmtId="0" fontId="19" fillId="24" borderId="0" xfId="0" applyFont="1" applyFill="1" applyBorder="1"/>
    <xf numFmtId="3" fontId="19" fillId="24" borderId="10" xfId="37" applyNumberFormat="1" applyFont="1" applyFill="1" applyBorder="1" applyAlignment="1">
      <alignment horizontal="center" vertical="center" wrapText="1"/>
    </xf>
    <xf numFmtId="3" fontId="19" fillId="24" borderId="10" xfId="37" applyNumberFormat="1" applyFont="1" applyFill="1" applyBorder="1" applyAlignment="1">
      <alignment horizontal="center" vertical="center"/>
    </xf>
    <xf numFmtId="2" fontId="20" fillId="24" borderId="10" xfId="37" applyNumberFormat="1" applyFont="1" applyFill="1" applyBorder="1" applyAlignment="1">
      <alignment horizontal="left" vertical="center" wrapText="1"/>
    </xf>
    <xf numFmtId="3" fontId="20" fillId="24" borderId="10" xfId="37" applyNumberFormat="1" applyFont="1" applyFill="1" applyBorder="1" applyAlignment="1">
      <alignment horizontal="center" vertical="center" wrapText="1"/>
    </xf>
    <xf numFmtId="3" fontId="20" fillId="24" borderId="10" xfId="0" applyNumberFormat="1" applyFont="1" applyFill="1" applyBorder="1" applyAlignment="1">
      <alignment horizontal="center" vertical="center"/>
    </xf>
    <xf numFmtId="4" fontId="20" fillId="24" borderId="10" xfId="0" applyNumberFormat="1" applyFont="1" applyFill="1" applyBorder="1" applyAlignment="1">
      <alignment horizontal="center" vertical="center"/>
    </xf>
    <xf numFmtId="0" fontId="20" fillId="24" borderId="0" xfId="0" applyFont="1" applyFill="1" applyBorder="1"/>
    <xf numFmtId="0" fontId="19" fillId="24" borderId="0" xfId="0" applyFont="1" applyFill="1" applyBorder="1" applyAlignment="1">
      <alignment vertical="center"/>
    </xf>
    <xf numFmtId="0" fontId="20" fillId="24" borderId="0" xfId="0" applyFont="1" applyFill="1" applyBorder="1" applyAlignment="1">
      <alignment vertical="center"/>
    </xf>
    <xf numFmtId="2" fontId="19" fillId="24" borderId="10" xfId="37" applyNumberFormat="1" applyFont="1" applyFill="1" applyBorder="1" applyAlignment="1">
      <alignment horizontal="left" vertical="center" wrapText="1"/>
    </xf>
    <xf numFmtId="3" fontId="20" fillId="24" borderId="10" xfId="0" applyNumberFormat="1" applyFont="1" applyFill="1" applyBorder="1" applyAlignment="1">
      <alignment horizontal="center" vertical="center" wrapText="1"/>
    </xf>
    <xf numFmtId="3" fontId="19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3" fontId="20" fillId="24" borderId="11" xfId="37" applyNumberFormat="1" applyFont="1" applyFill="1" applyBorder="1" applyAlignment="1">
      <alignment horizontal="center" vertical="center" wrapText="1"/>
    </xf>
    <xf numFmtId="3" fontId="20" fillId="24" borderId="12" xfId="37" applyNumberFormat="1" applyFont="1" applyFill="1" applyBorder="1" applyAlignment="1">
      <alignment horizontal="center" vertical="center" wrapText="1"/>
    </xf>
    <xf numFmtId="3" fontId="20" fillId="24" borderId="13" xfId="37" applyNumberFormat="1" applyFont="1" applyFill="1" applyBorder="1" applyAlignment="1">
      <alignment horizontal="center" vertical="center" wrapText="1"/>
    </xf>
    <xf numFmtId="3" fontId="19" fillId="0" borderId="0" xfId="37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5" fontId="20" fillId="0" borderId="10" xfId="0" applyNumberFormat="1" applyFont="1" applyFill="1" applyBorder="1" applyAlignment="1">
      <alignment horizontal="center" vertical="center" wrapText="1"/>
    </xf>
    <xf numFmtId="3" fontId="20" fillId="0" borderId="10" xfId="37" applyNumberFormat="1" applyFont="1" applyFill="1" applyBorder="1" applyAlignment="1">
      <alignment horizontal="center" vertical="center" wrapText="1"/>
    </xf>
    <xf numFmtId="3" fontId="20" fillId="0" borderId="10" xfId="0" applyNumberFormat="1" applyFont="1" applyFill="1" applyBorder="1" applyAlignment="1">
      <alignment horizontal="center" vertical="center" wrapText="1"/>
    </xf>
    <xf numFmtId="2" fontId="20" fillId="0" borderId="10" xfId="37" applyNumberFormat="1" applyFont="1" applyFill="1" applyBorder="1" applyAlignment="1">
      <alignment horizontal="center" vertical="distributed" wrapText="1"/>
    </xf>
    <xf numFmtId="2" fontId="19" fillId="0" borderId="10" xfId="0" applyNumberFormat="1" applyFont="1" applyFill="1" applyBorder="1" applyAlignment="1">
      <alignment horizontal="center" vertical="distributed" wrapText="1"/>
    </xf>
  </cellXfs>
  <cellStyles count="45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Заголовок 1 2" xfId="29" xr:uid="{00000000-0005-0000-0000-00001B000000}"/>
    <cellStyle name="Заголовок 2 2" xfId="30" xr:uid="{00000000-0005-0000-0000-00001C000000}"/>
    <cellStyle name="Заголовок 3 2" xfId="31" xr:uid="{00000000-0005-0000-0000-00001D000000}"/>
    <cellStyle name="Заголовок 4 2" xfId="32" xr:uid="{00000000-0005-0000-0000-00001E000000}"/>
    <cellStyle name="Итог 2" xfId="33" xr:uid="{00000000-0005-0000-0000-00001F000000}"/>
    <cellStyle name="Контрольная ячейка 2" xfId="34" xr:uid="{00000000-0005-0000-0000-000020000000}"/>
    <cellStyle name="Название 2" xfId="35" xr:uid="{00000000-0005-0000-0000-000021000000}"/>
    <cellStyle name="Нейтральный 2" xfId="36" xr:uid="{00000000-0005-0000-0000-000022000000}"/>
    <cellStyle name="Обычный" xfId="0" builtinId="0"/>
    <cellStyle name="Обычный 2" xfId="1" xr:uid="{00000000-0005-0000-0000-000024000000}"/>
    <cellStyle name="Обычный_окружные" xfId="37" xr:uid="{00000000-0005-0000-0000-000025000000}"/>
    <cellStyle name="Плохой 2" xfId="38" xr:uid="{00000000-0005-0000-0000-000026000000}"/>
    <cellStyle name="Пояснение 2" xfId="39" xr:uid="{00000000-0005-0000-0000-000027000000}"/>
    <cellStyle name="Примечание 2" xfId="40" xr:uid="{00000000-0005-0000-0000-000028000000}"/>
    <cellStyle name="Связанная ячейка 2" xfId="41" xr:uid="{00000000-0005-0000-0000-000029000000}"/>
    <cellStyle name="Текст предупреждения 2" xfId="42" xr:uid="{00000000-0005-0000-0000-00002A000000}"/>
    <cellStyle name="Финансовый" xfId="44" builtinId="3"/>
    <cellStyle name="Хороший 2" xfId="4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83"/>
  <sheetViews>
    <sheetView tabSelected="1" zoomScaleNormal="100" zoomScaleSheetLayoutView="70" workbookViewId="0">
      <pane ySplit="8" topLeftCell="A9" activePane="bottomLeft" state="frozen"/>
      <selection pane="bottomLeft" activeCell="F85" sqref="F85"/>
    </sheetView>
  </sheetViews>
  <sheetFormatPr defaultRowHeight="15.75" x14ac:dyDescent="0.25"/>
  <cols>
    <col min="1" max="1" width="58.7109375" style="8" customWidth="1"/>
    <col min="2" max="2" width="15.28515625" style="2" customWidth="1"/>
    <col min="3" max="3" width="15" style="2" customWidth="1"/>
    <col min="4" max="4" width="16" style="2" customWidth="1"/>
    <col min="5" max="5" width="8.85546875" style="3" customWidth="1"/>
    <col min="6" max="6" width="17.7109375" style="2" customWidth="1"/>
    <col min="7" max="7" width="16.85546875" style="2" customWidth="1"/>
    <col min="8" max="8" width="12.7109375" style="3" customWidth="1"/>
    <col min="9" max="9" width="17.28515625" style="2" customWidth="1"/>
    <col min="10" max="10" width="15.5703125" style="2" customWidth="1"/>
    <col min="11" max="11" width="12.5703125" style="3" customWidth="1"/>
    <col min="12" max="12" width="15.28515625" style="2" customWidth="1"/>
    <col min="13" max="13" width="8.7109375" style="3" customWidth="1"/>
    <col min="14" max="16384" width="9.140625" style="4"/>
  </cols>
  <sheetData>
    <row r="2" spans="1:13" x14ac:dyDescent="0.25">
      <c r="L2" s="39" t="s">
        <v>2</v>
      </c>
      <c r="M2" s="40"/>
    </row>
    <row r="3" spans="1:13" x14ac:dyDescent="0.25">
      <c r="A3" s="9"/>
    </row>
    <row r="4" spans="1:13" x14ac:dyDescent="0.25">
      <c r="A4" s="44" t="s">
        <v>82</v>
      </c>
      <c r="B4" s="44"/>
      <c r="C4" s="44"/>
      <c r="D4" s="44"/>
      <c r="E4" s="44"/>
      <c r="F4" s="44"/>
      <c r="G4" s="44"/>
      <c r="H4" s="44"/>
      <c r="I4" s="45"/>
      <c r="J4" s="45"/>
      <c r="K4" s="45"/>
      <c r="L4" s="45"/>
      <c r="M4" s="45"/>
    </row>
    <row r="5" spans="1:13" x14ac:dyDescent="0.25">
      <c r="A5" s="9"/>
    </row>
    <row r="6" spans="1:13" s="3" customFormat="1" ht="30" customHeight="1" x14ac:dyDescent="0.25">
      <c r="A6" s="49" t="s">
        <v>0</v>
      </c>
      <c r="B6" s="48" t="s">
        <v>44</v>
      </c>
      <c r="C6" s="48" t="s">
        <v>63</v>
      </c>
      <c r="D6" s="46" t="s">
        <v>64</v>
      </c>
      <c r="E6" s="46"/>
      <c r="F6" s="48" t="s">
        <v>66</v>
      </c>
      <c r="G6" s="46" t="s">
        <v>65</v>
      </c>
      <c r="H6" s="46"/>
      <c r="I6" s="48" t="s">
        <v>67</v>
      </c>
      <c r="J6" s="46" t="s">
        <v>68</v>
      </c>
      <c r="K6" s="46"/>
      <c r="L6" s="46" t="s">
        <v>69</v>
      </c>
      <c r="M6" s="46"/>
    </row>
    <row r="7" spans="1:13" s="3" customFormat="1" x14ac:dyDescent="0.25">
      <c r="A7" s="50"/>
      <c r="B7" s="48"/>
      <c r="C7" s="48"/>
      <c r="D7" s="14" t="s">
        <v>5</v>
      </c>
      <c r="E7" s="14" t="s">
        <v>6</v>
      </c>
      <c r="F7" s="48"/>
      <c r="G7" s="14" t="s">
        <v>5</v>
      </c>
      <c r="H7" s="14" t="s">
        <v>6</v>
      </c>
      <c r="I7" s="48"/>
      <c r="J7" s="14" t="s">
        <v>5</v>
      </c>
      <c r="K7" s="14" t="s">
        <v>6</v>
      </c>
      <c r="L7" s="14" t="s">
        <v>5</v>
      </c>
      <c r="M7" s="14" t="s">
        <v>6</v>
      </c>
    </row>
    <row r="8" spans="1:13" s="2" customFormat="1" x14ac:dyDescent="0.25">
      <c r="A8" s="12">
        <v>1</v>
      </c>
      <c r="B8" s="1">
        <v>2</v>
      </c>
      <c r="C8" s="1">
        <v>3</v>
      </c>
      <c r="D8" s="1">
        <v>4</v>
      </c>
      <c r="E8" s="1">
        <v>5</v>
      </c>
      <c r="F8" s="19">
        <v>6</v>
      </c>
      <c r="G8" s="1">
        <v>7</v>
      </c>
      <c r="H8" s="1">
        <v>8</v>
      </c>
      <c r="I8" s="1">
        <v>9</v>
      </c>
      <c r="J8" s="1">
        <v>10</v>
      </c>
      <c r="K8" s="1">
        <v>11</v>
      </c>
      <c r="L8" s="1">
        <v>12</v>
      </c>
      <c r="M8" s="1">
        <v>13</v>
      </c>
    </row>
    <row r="9" spans="1:13" x14ac:dyDescent="0.25">
      <c r="A9" s="47" t="s">
        <v>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3" s="26" customFormat="1" ht="115.5" customHeight="1" x14ac:dyDescent="0.25">
      <c r="A10" s="23" t="s">
        <v>3</v>
      </c>
      <c r="B10" s="24">
        <v>279897800</v>
      </c>
      <c r="C10" s="24">
        <v>299834500</v>
      </c>
      <c r="D10" s="24">
        <f>C10-B10</f>
        <v>19936700</v>
      </c>
      <c r="E10" s="25">
        <f>(C10/B10*100-100)</f>
        <v>7.1228498401916625</v>
      </c>
      <c r="F10" s="24">
        <v>255391600</v>
      </c>
      <c r="G10" s="24">
        <f>F10-C10</f>
        <v>-44442900</v>
      </c>
      <c r="H10" s="25">
        <f>(F10/C10*100-100)</f>
        <v>-14.822477066515034</v>
      </c>
      <c r="I10" s="24">
        <v>254225800</v>
      </c>
      <c r="J10" s="24">
        <f>I10-F10</f>
        <v>-1165800</v>
      </c>
      <c r="K10" s="25">
        <f>(I10/F10*100-100)</f>
        <v>-0.45647546747818524</v>
      </c>
      <c r="L10" s="24">
        <f>I10-B10</f>
        <v>-25672000</v>
      </c>
      <c r="M10" s="25">
        <f>(I10/B10*100-100)</f>
        <v>-9.1719191790717787</v>
      </c>
    </row>
    <row r="11" spans="1:13" s="26" customFormat="1" ht="94.5" x14ac:dyDescent="0.25">
      <c r="A11" s="23" t="s">
        <v>35</v>
      </c>
      <c r="B11" s="24">
        <v>4371810800</v>
      </c>
      <c r="C11" s="24">
        <v>4673872000</v>
      </c>
      <c r="D11" s="24">
        <f t="shared" ref="D11:D28" si="0">C11-B11</f>
        <v>302061200</v>
      </c>
      <c r="E11" s="25">
        <f t="shared" ref="E11:E30" si="1">(C11/B11*100-100)</f>
        <v>6.9092925979321791</v>
      </c>
      <c r="F11" s="24">
        <v>4741033400</v>
      </c>
      <c r="G11" s="24">
        <f t="shared" ref="G11:G27" si="2">F11-C11</f>
        <v>67161400</v>
      </c>
      <c r="H11" s="25">
        <f t="shared" ref="H11:H27" si="3">(F11/C11*100-100)</f>
        <v>1.4369541998582775</v>
      </c>
      <c r="I11" s="24">
        <v>4741033400</v>
      </c>
      <c r="J11" s="24">
        <f t="shared" ref="J11:J28" si="4">I11-F11</f>
        <v>0</v>
      </c>
      <c r="K11" s="25">
        <f t="shared" ref="K11:K28" si="5">(I11/F11*100-100)</f>
        <v>0</v>
      </c>
      <c r="L11" s="24">
        <f t="shared" ref="L11:L28" si="6">I11-B11</f>
        <v>369222600</v>
      </c>
      <c r="M11" s="25">
        <f t="shared" ref="M11:M28" si="7">(I11/B11*100-100)</f>
        <v>8.4455301679569459</v>
      </c>
    </row>
    <row r="12" spans="1:13" s="27" customFormat="1" ht="63" x14ac:dyDescent="0.25">
      <c r="A12" s="23" t="s">
        <v>25</v>
      </c>
      <c r="B12" s="24">
        <v>13659500</v>
      </c>
      <c r="C12" s="24">
        <v>14552100</v>
      </c>
      <c r="D12" s="24">
        <f t="shared" si="0"/>
        <v>892600</v>
      </c>
      <c r="E12" s="25">
        <f t="shared" si="1"/>
        <v>6.5346462169186452</v>
      </c>
      <c r="F12" s="24">
        <v>14552100</v>
      </c>
      <c r="G12" s="24">
        <f t="shared" si="2"/>
        <v>0</v>
      </c>
      <c r="H12" s="25">
        <f t="shared" si="3"/>
        <v>0</v>
      </c>
      <c r="I12" s="24">
        <v>14552100</v>
      </c>
      <c r="J12" s="24">
        <f t="shared" si="4"/>
        <v>0</v>
      </c>
      <c r="K12" s="25">
        <f t="shared" si="5"/>
        <v>0</v>
      </c>
      <c r="L12" s="24">
        <f t="shared" si="6"/>
        <v>892600</v>
      </c>
      <c r="M12" s="25">
        <f t="shared" si="7"/>
        <v>6.5346462169186452</v>
      </c>
    </row>
    <row r="13" spans="1:13" s="27" customFormat="1" ht="47.25" x14ac:dyDescent="0.25">
      <c r="A13" s="23" t="s">
        <v>30</v>
      </c>
      <c r="B13" s="24">
        <v>13307000</v>
      </c>
      <c r="C13" s="24">
        <f>17782600-3100</f>
        <v>17779500</v>
      </c>
      <c r="D13" s="24">
        <f t="shared" si="0"/>
        <v>4472500</v>
      </c>
      <c r="E13" s="25">
        <f t="shared" si="1"/>
        <v>33.61013000676337</v>
      </c>
      <c r="F13" s="24">
        <f>17782600-3100</f>
        <v>17779500</v>
      </c>
      <c r="G13" s="24">
        <f t="shared" si="2"/>
        <v>0</v>
      </c>
      <c r="H13" s="25">
        <f t="shared" si="3"/>
        <v>0</v>
      </c>
      <c r="I13" s="24">
        <f>17782600-3100</f>
        <v>17779500</v>
      </c>
      <c r="J13" s="24">
        <f t="shared" si="4"/>
        <v>0</v>
      </c>
      <c r="K13" s="25">
        <f t="shared" si="5"/>
        <v>0</v>
      </c>
      <c r="L13" s="24">
        <f t="shared" si="6"/>
        <v>4472500</v>
      </c>
      <c r="M13" s="25">
        <f t="shared" si="7"/>
        <v>33.61013000676337</v>
      </c>
    </row>
    <row r="14" spans="1:13" s="27" customFormat="1" ht="150" customHeight="1" x14ac:dyDescent="0.25">
      <c r="A14" s="23" t="s">
        <v>31</v>
      </c>
      <c r="B14" s="24">
        <v>6285600</v>
      </c>
      <c r="C14" s="24">
        <v>6707000</v>
      </c>
      <c r="D14" s="24">
        <f t="shared" si="0"/>
        <v>421400</v>
      </c>
      <c r="E14" s="25">
        <f t="shared" si="1"/>
        <v>6.7042128038691686</v>
      </c>
      <c r="F14" s="24">
        <v>6707000</v>
      </c>
      <c r="G14" s="24">
        <f t="shared" si="2"/>
        <v>0</v>
      </c>
      <c r="H14" s="25">
        <f t="shared" si="3"/>
        <v>0</v>
      </c>
      <c r="I14" s="24">
        <v>6707000</v>
      </c>
      <c r="J14" s="24">
        <f t="shared" si="4"/>
        <v>0</v>
      </c>
      <c r="K14" s="25">
        <f t="shared" si="5"/>
        <v>0</v>
      </c>
      <c r="L14" s="24">
        <f t="shared" si="6"/>
        <v>421400</v>
      </c>
      <c r="M14" s="25">
        <f t="shared" si="7"/>
        <v>6.7042128038691686</v>
      </c>
    </row>
    <row r="15" spans="1:13" s="27" customFormat="1" ht="110.25" x14ac:dyDescent="0.25">
      <c r="A15" s="23" t="s">
        <v>70</v>
      </c>
      <c r="B15" s="24">
        <v>70880000</v>
      </c>
      <c r="C15" s="24">
        <v>100113500</v>
      </c>
      <c r="D15" s="24">
        <f t="shared" si="0"/>
        <v>29233500</v>
      </c>
      <c r="E15" s="25">
        <f t="shared" si="1"/>
        <v>41.243651241534991</v>
      </c>
      <c r="F15" s="24">
        <v>100113500</v>
      </c>
      <c r="G15" s="24">
        <f t="shared" si="2"/>
        <v>0</v>
      </c>
      <c r="H15" s="25">
        <f t="shared" si="3"/>
        <v>0</v>
      </c>
      <c r="I15" s="24">
        <v>100113500</v>
      </c>
      <c r="J15" s="24">
        <f t="shared" si="4"/>
        <v>0</v>
      </c>
      <c r="K15" s="25">
        <f t="shared" si="5"/>
        <v>0</v>
      </c>
      <c r="L15" s="24">
        <f t="shared" si="6"/>
        <v>29233500</v>
      </c>
      <c r="M15" s="25">
        <f t="shared" si="7"/>
        <v>41.243651241534991</v>
      </c>
    </row>
    <row r="16" spans="1:13" s="27" customFormat="1" ht="78.75" x14ac:dyDescent="0.25">
      <c r="A16" s="23" t="s">
        <v>23</v>
      </c>
      <c r="B16" s="24">
        <v>886500</v>
      </c>
      <c r="C16" s="24">
        <v>924900</v>
      </c>
      <c r="D16" s="24">
        <f t="shared" si="0"/>
        <v>38400</v>
      </c>
      <c r="E16" s="25">
        <f t="shared" si="1"/>
        <v>4.3316412859559961</v>
      </c>
      <c r="F16" s="24">
        <v>959500</v>
      </c>
      <c r="G16" s="24">
        <f t="shared" si="2"/>
        <v>34600</v>
      </c>
      <c r="H16" s="25">
        <f t="shared" si="3"/>
        <v>3.7409449670234665</v>
      </c>
      <c r="I16" s="24">
        <v>974500</v>
      </c>
      <c r="J16" s="24">
        <f t="shared" si="4"/>
        <v>15000</v>
      </c>
      <c r="K16" s="25">
        <f t="shared" si="5"/>
        <v>1.5633142261594486</v>
      </c>
      <c r="L16" s="24">
        <f t="shared" si="6"/>
        <v>88000</v>
      </c>
      <c r="M16" s="25">
        <f t="shared" si="7"/>
        <v>9.9266779469825224</v>
      </c>
    </row>
    <row r="17" spans="1:13" s="27" customFormat="1" ht="31.5" x14ac:dyDescent="0.25">
      <c r="A17" s="23" t="s">
        <v>8</v>
      </c>
      <c r="B17" s="24">
        <v>56801100</v>
      </c>
      <c r="C17" s="24">
        <v>56829500</v>
      </c>
      <c r="D17" s="24">
        <f t="shared" si="0"/>
        <v>28400</v>
      </c>
      <c r="E17" s="25">
        <f t="shared" si="1"/>
        <v>4.9999031708907182E-2</v>
      </c>
      <c r="F17" s="24">
        <v>56829500</v>
      </c>
      <c r="G17" s="24">
        <f t="shared" si="2"/>
        <v>0</v>
      </c>
      <c r="H17" s="25">
        <f t="shared" si="3"/>
        <v>0</v>
      </c>
      <c r="I17" s="24">
        <v>56829500</v>
      </c>
      <c r="J17" s="24">
        <f t="shared" si="4"/>
        <v>0</v>
      </c>
      <c r="K17" s="25">
        <f t="shared" si="5"/>
        <v>0</v>
      </c>
      <c r="L17" s="24">
        <f t="shared" si="6"/>
        <v>28400</v>
      </c>
      <c r="M17" s="25">
        <f t="shared" si="7"/>
        <v>4.9999031708907182E-2</v>
      </c>
    </row>
    <row r="18" spans="1:13" s="27" customFormat="1" ht="63" x14ac:dyDescent="0.25">
      <c r="A18" s="23" t="s">
        <v>7</v>
      </c>
      <c r="B18" s="24">
        <v>4678700</v>
      </c>
      <c r="C18" s="24">
        <v>4988600</v>
      </c>
      <c r="D18" s="24">
        <f t="shared" si="0"/>
        <v>309900</v>
      </c>
      <c r="E18" s="25">
        <f t="shared" si="1"/>
        <v>6.6236347703421785</v>
      </c>
      <c r="F18" s="24">
        <v>4988600</v>
      </c>
      <c r="G18" s="24">
        <f t="shared" si="2"/>
        <v>0</v>
      </c>
      <c r="H18" s="25">
        <f t="shared" si="3"/>
        <v>0</v>
      </c>
      <c r="I18" s="24">
        <v>4988600</v>
      </c>
      <c r="J18" s="24">
        <f t="shared" si="4"/>
        <v>0</v>
      </c>
      <c r="K18" s="25">
        <f t="shared" si="5"/>
        <v>0</v>
      </c>
      <c r="L18" s="24">
        <f t="shared" si="6"/>
        <v>309900</v>
      </c>
      <c r="M18" s="25">
        <f t="shared" si="7"/>
        <v>6.6236347703421785</v>
      </c>
    </row>
    <row r="19" spans="1:13" s="27" customFormat="1" ht="47.25" x14ac:dyDescent="0.25">
      <c r="A19" s="23" t="s">
        <v>43</v>
      </c>
      <c r="B19" s="24">
        <v>20381900</v>
      </c>
      <c r="C19" s="24">
        <v>154800</v>
      </c>
      <c r="D19" s="24">
        <f t="shared" si="0"/>
        <v>-20227100</v>
      </c>
      <c r="E19" s="25">
        <f t="shared" si="1"/>
        <v>-99.240502602799538</v>
      </c>
      <c r="F19" s="24">
        <v>154800</v>
      </c>
      <c r="G19" s="24">
        <f t="shared" si="2"/>
        <v>0</v>
      </c>
      <c r="H19" s="25">
        <f t="shared" si="3"/>
        <v>0</v>
      </c>
      <c r="I19" s="24">
        <v>154800</v>
      </c>
      <c r="J19" s="24">
        <f t="shared" si="4"/>
        <v>0</v>
      </c>
      <c r="K19" s="25">
        <f t="shared" si="5"/>
        <v>0</v>
      </c>
      <c r="L19" s="24">
        <f t="shared" si="6"/>
        <v>-20227100</v>
      </c>
      <c r="M19" s="25">
        <f t="shared" si="7"/>
        <v>-99.240502602799538</v>
      </c>
    </row>
    <row r="20" spans="1:13" s="27" customFormat="1" ht="126" x14ac:dyDescent="0.25">
      <c r="A20" s="23" t="s">
        <v>9</v>
      </c>
      <c r="B20" s="24">
        <v>12900</v>
      </c>
      <c r="C20" s="24">
        <v>2200</v>
      </c>
      <c r="D20" s="24">
        <f t="shared" si="0"/>
        <v>-10700</v>
      </c>
      <c r="E20" s="25">
        <f t="shared" si="1"/>
        <v>-82.945736434108525</v>
      </c>
      <c r="F20" s="24">
        <v>2200</v>
      </c>
      <c r="G20" s="24">
        <f t="shared" si="2"/>
        <v>0</v>
      </c>
      <c r="H20" s="25">
        <f t="shared" si="3"/>
        <v>0</v>
      </c>
      <c r="I20" s="24">
        <v>2200</v>
      </c>
      <c r="J20" s="24">
        <f t="shared" si="4"/>
        <v>0</v>
      </c>
      <c r="K20" s="25">
        <f t="shared" si="5"/>
        <v>0</v>
      </c>
      <c r="L20" s="24">
        <f t="shared" si="6"/>
        <v>-10700</v>
      </c>
      <c r="M20" s="25">
        <f t="shared" si="7"/>
        <v>-82.945736434108525</v>
      </c>
    </row>
    <row r="21" spans="1:13" s="27" customFormat="1" ht="47.25" x14ac:dyDescent="0.25">
      <c r="A21" s="23" t="s">
        <v>10</v>
      </c>
      <c r="B21" s="24">
        <v>7566800</v>
      </c>
      <c r="C21" s="24">
        <v>7566800</v>
      </c>
      <c r="D21" s="24">
        <f t="shared" si="0"/>
        <v>0</v>
      </c>
      <c r="E21" s="25">
        <f t="shared" si="1"/>
        <v>0</v>
      </c>
      <c r="F21" s="24">
        <v>7566800</v>
      </c>
      <c r="G21" s="24">
        <f t="shared" si="2"/>
        <v>0</v>
      </c>
      <c r="H21" s="25">
        <f t="shared" si="3"/>
        <v>0</v>
      </c>
      <c r="I21" s="24">
        <v>7566800</v>
      </c>
      <c r="J21" s="24">
        <f t="shared" si="4"/>
        <v>0</v>
      </c>
      <c r="K21" s="25">
        <f t="shared" si="5"/>
        <v>0</v>
      </c>
      <c r="L21" s="24">
        <f t="shared" si="6"/>
        <v>0</v>
      </c>
      <c r="M21" s="25">
        <f t="shared" si="7"/>
        <v>0</v>
      </c>
    </row>
    <row r="22" spans="1:13" s="27" customFormat="1" ht="47.25" x14ac:dyDescent="0.25">
      <c r="A22" s="23" t="s">
        <v>29</v>
      </c>
      <c r="B22" s="24">
        <v>634700</v>
      </c>
      <c r="C22" s="24">
        <v>2531300</v>
      </c>
      <c r="D22" s="24">
        <f t="shared" si="0"/>
        <v>1896600</v>
      </c>
      <c r="E22" s="25">
        <f t="shared" si="1"/>
        <v>298.81833937293209</v>
      </c>
      <c r="F22" s="24">
        <v>2531300</v>
      </c>
      <c r="G22" s="24">
        <f t="shared" si="2"/>
        <v>0</v>
      </c>
      <c r="H22" s="25">
        <f t="shared" si="3"/>
        <v>0</v>
      </c>
      <c r="I22" s="24">
        <v>2531300</v>
      </c>
      <c r="J22" s="24">
        <f t="shared" si="4"/>
        <v>0</v>
      </c>
      <c r="K22" s="25">
        <f t="shared" si="5"/>
        <v>0</v>
      </c>
      <c r="L22" s="24">
        <f t="shared" si="6"/>
        <v>1896600</v>
      </c>
      <c r="M22" s="25">
        <f t="shared" si="7"/>
        <v>298.81833937293209</v>
      </c>
    </row>
    <row r="23" spans="1:13" s="27" customFormat="1" ht="47.25" x14ac:dyDescent="0.25">
      <c r="A23" s="23" t="s">
        <v>45</v>
      </c>
      <c r="B23" s="24">
        <v>206700</v>
      </c>
      <c r="C23" s="24">
        <v>217500</v>
      </c>
      <c r="D23" s="24">
        <f t="shared" si="0"/>
        <v>10800</v>
      </c>
      <c r="E23" s="25">
        <f t="shared" si="1"/>
        <v>5.2249637155297677</v>
      </c>
      <c r="F23" s="24">
        <v>217500</v>
      </c>
      <c r="G23" s="24">
        <f t="shared" si="2"/>
        <v>0</v>
      </c>
      <c r="H23" s="25">
        <f t="shared" si="3"/>
        <v>0</v>
      </c>
      <c r="I23" s="24">
        <v>217500</v>
      </c>
      <c r="J23" s="24">
        <f t="shared" si="4"/>
        <v>0</v>
      </c>
      <c r="K23" s="25">
        <f t="shared" si="5"/>
        <v>0</v>
      </c>
      <c r="L23" s="24">
        <f t="shared" si="6"/>
        <v>10800</v>
      </c>
      <c r="M23" s="25">
        <f t="shared" si="7"/>
        <v>5.2249637155297677</v>
      </c>
    </row>
    <row r="24" spans="1:13" s="27" customFormat="1" ht="63" x14ac:dyDescent="0.25">
      <c r="A24" s="23" t="s">
        <v>46</v>
      </c>
      <c r="B24" s="24">
        <v>2200000</v>
      </c>
      <c r="C24" s="24">
        <v>2168500</v>
      </c>
      <c r="D24" s="24">
        <f t="shared" si="0"/>
        <v>-31500</v>
      </c>
      <c r="E24" s="25">
        <f t="shared" si="1"/>
        <v>-1.4318181818181728</v>
      </c>
      <c r="F24" s="24">
        <v>0</v>
      </c>
      <c r="G24" s="24">
        <f t="shared" si="2"/>
        <v>-2168500</v>
      </c>
      <c r="H24" s="25">
        <f t="shared" si="3"/>
        <v>-100</v>
      </c>
      <c r="I24" s="24">
        <v>0</v>
      </c>
      <c r="J24" s="24">
        <f t="shared" si="4"/>
        <v>0</v>
      </c>
      <c r="K24" s="25">
        <v>0</v>
      </c>
      <c r="L24" s="24">
        <f t="shared" si="6"/>
        <v>-2200000</v>
      </c>
      <c r="M24" s="25">
        <f t="shared" si="7"/>
        <v>-100</v>
      </c>
    </row>
    <row r="25" spans="1:13" s="27" customFormat="1" ht="78.75" x14ac:dyDescent="0.25">
      <c r="A25" s="23" t="s">
        <v>47</v>
      </c>
      <c r="B25" s="24">
        <v>2200000</v>
      </c>
      <c r="C25" s="24">
        <v>2230400</v>
      </c>
      <c r="D25" s="24">
        <f t="shared" si="0"/>
        <v>30400</v>
      </c>
      <c r="E25" s="25">
        <f t="shared" si="1"/>
        <v>1.3818181818181756</v>
      </c>
      <c r="F25" s="24">
        <v>0</v>
      </c>
      <c r="G25" s="24">
        <f t="shared" si="2"/>
        <v>-2230400</v>
      </c>
      <c r="H25" s="25">
        <f t="shared" si="3"/>
        <v>-100</v>
      </c>
      <c r="I25" s="24">
        <v>0</v>
      </c>
      <c r="J25" s="24">
        <f t="shared" si="4"/>
        <v>0</v>
      </c>
      <c r="K25" s="25">
        <v>0</v>
      </c>
      <c r="L25" s="24">
        <f t="shared" si="6"/>
        <v>-2200000</v>
      </c>
      <c r="M25" s="25">
        <f t="shared" si="7"/>
        <v>-100</v>
      </c>
    </row>
    <row r="26" spans="1:13" s="27" customFormat="1" ht="63" x14ac:dyDescent="0.25">
      <c r="A26" s="23" t="s">
        <v>72</v>
      </c>
      <c r="B26" s="28">
        <v>8400</v>
      </c>
      <c r="C26" s="28">
        <v>72100</v>
      </c>
      <c r="D26" s="24">
        <f t="shared" si="0"/>
        <v>63700</v>
      </c>
      <c r="E26" s="25">
        <f t="shared" si="1"/>
        <v>758.33333333333337</v>
      </c>
      <c r="F26" s="29">
        <v>10600</v>
      </c>
      <c r="G26" s="24">
        <f t="shared" si="2"/>
        <v>-61500</v>
      </c>
      <c r="H26" s="25">
        <f t="shared" si="3"/>
        <v>-85.298196948682389</v>
      </c>
      <c r="I26" s="29">
        <v>5300</v>
      </c>
      <c r="J26" s="24">
        <f t="shared" si="4"/>
        <v>-5300</v>
      </c>
      <c r="K26" s="25">
        <f t="shared" si="5"/>
        <v>-50</v>
      </c>
      <c r="L26" s="24">
        <f t="shared" si="6"/>
        <v>-3100</v>
      </c>
      <c r="M26" s="25">
        <f t="shared" si="7"/>
        <v>-36.904761904761905</v>
      </c>
    </row>
    <row r="27" spans="1:13" s="27" customFormat="1" ht="126" x14ac:dyDescent="0.25">
      <c r="A27" s="23" t="s">
        <v>71</v>
      </c>
      <c r="B27" s="28">
        <v>0</v>
      </c>
      <c r="C27" s="28">
        <v>86484900</v>
      </c>
      <c r="D27" s="24">
        <f t="shared" si="0"/>
        <v>86484900</v>
      </c>
      <c r="E27" s="25">
        <v>0</v>
      </c>
      <c r="F27" s="29">
        <v>93143500</v>
      </c>
      <c r="G27" s="24">
        <f t="shared" si="2"/>
        <v>6658600</v>
      </c>
      <c r="H27" s="25">
        <f t="shared" si="3"/>
        <v>7.6991474812366079</v>
      </c>
      <c r="I27" s="29">
        <v>98452200</v>
      </c>
      <c r="J27" s="24">
        <f t="shared" si="4"/>
        <v>5308700</v>
      </c>
      <c r="K27" s="25">
        <f t="shared" si="5"/>
        <v>5.6994852029395418</v>
      </c>
      <c r="L27" s="24">
        <f t="shared" si="6"/>
        <v>98452200</v>
      </c>
      <c r="M27" s="25">
        <v>0</v>
      </c>
    </row>
    <row r="28" spans="1:13" s="34" customFormat="1" x14ac:dyDescent="0.25">
      <c r="A28" s="30" t="s">
        <v>11</v>
      </c>
      <c r="B28" s="31">
        <f>SUM(B10:B27)</f>
        <v>4851418400</v>
      </c>
      <c r="C28" s="31">
        <f>SUM(C10:C27)</f>
        <v>5277030100</v>
      </c>
      <c r="D28" s="32">
        <f t="shared" ref="D28" si="8">C28-B28</f>
        <v>425611700</v>
      </c>
      <c r="E28" s="33">
        <f t="shared" ref="E28" si="9">(C28/B28*100-100)</f>
        <v>8.7729332930756954</v>
      </c>
      <c r="F28" s="31">
        <f>SUM(F10:F27)</f>
        <v>5301981400</v>
      </c>
      <c r="G28" s="32">
        <f t="shared" ref="G28" si="10">F28-C28</f>
        <v>24951300</v>
      </c>
      <c r="H28" s="33">
        <f t="shared" ref="H28" si="11">(F28/C28*100-100)</f>
        <v>0.47282845705200316</v>
      </c>
      <c r="I28" s="31">
        <f>SUM(I10:I27)</f>
        <v>5306134000</v>
      </c>
      <c r="J28" s="32">
        <f t="shared" si="4"/>
        <v>4152600</v>
      </c>
      <c r="K28" s="33">
        <f t="shared" si="5"/>
        <v>7.8321662916437162E-2</v>
      </c>
      <c r="L28" s="32">
        <f t="shared" si="6"/>
        <v>454715600</v>
      </c>
      <c r="M28" s="33">
        <f t="shared" si="7"/>
        <v>9.3728382610743353</v>
      </c>
    </row>
    <row r="29" spans="1:13" s="27" customFormat="1" x14ac:dyDescent="0.25">
      <c r="A29" s="41" t="s">
        <v>15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3"/>
    </row>
    <row r="30" spans="1:13" s="27" customFormat="1" ht="31.5" x14ac:dyDescent="0.25">
      <c r="A30" s="23" t="s">
        <v>28</v>
      </c>
      <c r="B30" s="28">
        <v>314204700</v>
      </c>
      <c r="C30" s="28">
        <v>462877200</v>
      </c>
      <c r="D30" s="24">
        <f>C30-B30</f>
        <v>148672500</v>
      </c>
      <c r="E30" s="25">
        <f t="shared" si="1"/>
        <v>47.317083417275427</v>
      </c>
      <c r="F30" s="28">
        <v>478801300</v>
      </c>
      <c r="G30" s="24">
        <f>F30-C30</f>
        <v>15924100</v>
      </c>
      <c r="H30" s="25">
        <f>(F30/C30*100-100)</f>
        <v>3.4402428981163951</v>
      </c>
      <c r="I30" s="28">
        <v>267904200</v>
      </c>
      <c r="J30" s="24">
        <f>I30-F30</f>
        <v>-210897100</v>
      </c>
      <c r="K30" s="25">
        <f t="shared" ref="K12:K30" si="12">(I30/F30*100-100)</f>
        <v>-44.046893774097938</v>
      </c>
      <c r="L30" s="24">
        <f t="shared" ref="L30" si="13">I30-B30</f>
        <v>-46300500</v>
      </c>
      <c r="M30" s="25">
        <v>0</v>
      </c>
    </row>
    <row r="31" spans="1:13" s="35" customFormat="1" ht="126" x14ac:dyDescent="0.25">
      <c r="A31" s="23" t="s">
        <v>12</v>
      </c>
      <c r="B31" s="28">
        <v>60480000</v>
      </c>
      <c r="C31" s="28">
        <v>0</v>
      </c>
      <c r="D31" s="24">
        <f t="shared" ref="D31:D68" si="14">C31-B31</f>
        <v>-60480000</v>
      </c>
      <c r="E31" s="25">
        <f t="shared" ref="E31:E68" si="15">(C31/B31*100-100)</f>
        <v>-100</v>
      </c>
      <c r="F31" s="28">
        <v>0</v>
      </c>
      <c r="G31" s="24">
        <f t="shared" ref="G31:G68" si="16">F31-C31</f>
        <v>0</v>
      </c>
      <c r="H31" s="25">
        <v>0</v>
      </c>
      <c r="I31" s="28">
        <v>0</v>
      </c>
      <c r="J31" s="24">
        <f t="shared" ref="J31:J68" si="17">I31-F31</f>
        <v>0</v>
      </c>
      <c r="K31" s="25">
        <v>0</v>
      </c>
      <c r="L31" s="24">
        <f t="shared" ref="L31:L68" si="18">I31-B31</f>
        <v>-60480000</v>
      </c>
      <c r="M31" s="25">
        <v>1</v>
      </c>
    </row>
    <row r="32" spans="1:13" s="35" customFormat="1" ht="31.5" x14ac:dyDescent="0.25">
      <c r="A32" s="23" t="s">
        <v>37</v>
      </c>
      <c r="B32" s="28">
        <v>41940500</v>
      </c>
      <c r="C32" s="28">
        <v>0</v>
      </c>
      <c r="D32" s="24">
        <f t="shared" si="14"/>
        <v>-41940500</v>
      </c>
      <c r="E32" s="25">
        <f t="shared" si="15"/>
        <v>-100</v>
      </c>
      <c r="F32" s="28">
        <v>0</v>
      </c>
      <c r="G32" s="24">
        <f t="shared" si="16"/>
        <v>0</v>
      </c>
      <c r="H32" s="25">
        <v>0</v>
      </c>
      <c r="I32" s="28">
        <v>0</v>
      </c>
      <c r="J32" s="24">
        <f t="shared" si="17"/>
        <v>0</v>
      </c>
      <c r="K32" s="25">
        <v>0</v>
      </c>
      <c r="L32" s="24">
        <f t="shared" si="18"/>
        <v>-41940500</v>
      </c>
      <c r="M32" s="25">
        <v>2</v>
      </c>
    </row>
    <row r="33" spans="1:13" s="27" customFormat="1" ht="63" x14ac:dyDescent="0.25">
      <c r="A33" s="23" t="s">
        <v>41</v>
      </c>
      <c r="B33" s="28">
        <v>4096200</v>
      </c>
      <c r="C33" s="28">
        <v>0</v>
      </c>
      <c r="D33" s="24">
        <f t="shared" si="14"/>
        <v>-4096200</v>
      </c>
      <c r="E33" s="25">
        <f t="shared" si="15"/>
        <v>-100</v>
      </c>
      <c r="F33" s="28">
        <v>0</v>
      </c>
      <c r="G33" s="24">
        <f t="shared" si="16"/>
        <v>0</v>
      </c>
      <c r="H33" s="25">
        <v>0</v>
      </c>
      <c r="I33" s="28">
        <v>0</v>
      </c>
      <c r="J33" s="24">
        <f t="shared" si="17"/>
        <v>0</v>
      </c>
      <c r="K33" s="25">
        <v>0</v>
      </c>
      <c r="L33" s="24">
        <f t="shared" si="18"/>
        <v>-4096200</v>
      </c>
      <c r="M33" s="25">
        <v>3</v>
      </c>
    </row>
    <row r="34" spans="1:13" s="27" customFormat="1" ht="94.5" x14ac:dyDescent="0.25">
      <c r="A34" s="23" t="s">
        <v>24</v>
      </c>
      <c r="B34" s="28">
        <v>23277900</v>
      </c>
      <c r="C34" s="28">
        <v>18697000</v>
      </c>
      <c r="D34" s="24">
        <f t="shared" si="14"/>
        <v>-4580900</v>
      </c>
      <c r="E34" s="25">
        <f t="shared" si="15"/>
        <v>-19.679180682106207</v>
      </c>
      <c r="F34" s="28">
        <v>18697000</v>
      </c>
      <c r="G34" s="24">
        <f t="shared" si="16"/>
        <v>0</v>
      </c>
      <c r="H34" s="25">
        <f t="shared" ref="H31:H68" si="19">(F34/C34*100-100)</f>
        <v>0</v>
      </c>
      <c r="I34" s="28">
        <v>18697000</v>
      </c>
      <c r="J34" s="24">
        <f t="shared" si="17"/>
        <v>0</v>
      </c>
      <c r="K34" s="25">
        <f t="shared" ref="K31:K68" si="20">(I34/F34*100-100)</f>
        <v>0</v>
      </c>
      <c r="L34" s="24">
        <f t="shared" si="18"/>
        <v>-4580900</v>
      </c>
      <c r="M34" s="25">
        <v>4</v>
      </c>
    </row>
    <row r="35" spans="1:13" s="27" customFormat="1" ht="47.25" x14ac:dyDescent="0.25">
      <c r="A35" s="23" t="s">
        <v>26</v>
      </c>
      <c r="B35" s="28">
        <v>843000</v>
      </c>
      <c r="C35" s="28">
        <v>611900</v>
      </c>
      <c r="D35" s="24">
        <f t="shared" si="14"/>
        <v>-231100</v>
      </c>
      <c r="E35" s="25">
        <f t="shared" si="15"/>
        <v>-27.413997627520757</v>
      </c>
      <c r="F35" s="28">
        <v>357600</v>
      </c>
      <c r="G35" s="24">
        <f t="shared" si="16"/>
        <v>-254300</v>
      </c>
      <c r="H35" s="25">
        <f t="shared" si="19"/>
        <v>-41.55907828076483</v>
      </c>
      <c r="I35" s="28">
        <v>357600</v>
      </c>
      <c r="J35" s="24">
        <f t="shared" si="17"/>
        <v>0</v>
      </c>
      <c r="K35" s="25">
        <f t="shared" si="20"/>
        <v>0</v>
      </c>
      <c r="L35" s="24">
        <f t="shared" si="18"/>
        <v>-485400</v>
      </c>
      <c r="M35" s="25">
        <v>5</v>
      </c>
    </row>
    <row r="36" spans="1:13" s="27" customFormat="1" ht="31.5" x14ac:dyDescent="0.25">
      <c r="A36" s="23" t="s">
        <v>27</v>
      </c>
      <c r="B36" s="28">
        <v>1317459700</v>
      </c>
      <c r="C36" s="28">
        <v>75205300</v>
      </c>
      <c r="D36" s="24">
        <f t="shared" si="14"/>
        <v>-1242254400</v>
      </c>
      <c r="E36" s="25">
        <f t="shared" si="15"/>
        <v>-94.29164322825207</v>
      </c>
      <c r="F36" s="28">
        <v>175479100</v>
      </c>
      <c r="G36" s="24">
        <f t="shared" si="16"/>
        <v>100273800</v>
      </c>
      <c r="H36" s="25">
        <f t="shared" si="19"/>
        <v>133.33342197956793</v>
      </c>
      <c r="I36" s="28">
        <v>0</v>
      </c>
      <c r="J36" s="24">
        <f t="shared" si="17"/>
        <v>-175479100</v>
      </c>
      <c r="K36" s="25">
        <f t="shared" si="20"/>
        <v>-100</v>
      </c>
      <c r="L36" s="24">
        <f t="shared" si="18"/>
        <v>-1317459700</v>
      </c>
      <c r="M36" s="25">
        <v>6</v>
      </c>
    </row>
    <row r="37" spans="1:13" s="27" customFormat="1" ht="47.25" x14ac:dyDescent="0.25">
      <c r="A37" s="23" t="s">
        <v>48</v>
      </c>
      <c r="B37" s="28">
        <v>434100</v>
      </c>
      <c r="C37" s="28">
        <v>435400</v>
      </c>
      <c r="D37" s="24">
        <f t="shared" si="14"/>
        <v>1300</v>
      </c>
      <c r="E37" s="25">
        <f t="shared" si="15"/>
        <v>0.29947016816400662</v>
      </c>
      <c r="F37" s="28">
        <v>444600</v>
      </c>
      <c r="G37" s="24">
        <f t="shared" si="16"/>
        <v>9200</v>
      </c>
      <c r="H37" s="25">
        <f t="shared" si="19"/>
        <v>2.1129995406522681</v>
      </c>
      <c r="I37" s="28">
        <v>452600</v>
      </c>
      <c r="J37" s="24">
        <f t="shared" si="17"/>
        <v>8000</v>
      </c>
      <c r="K37" s="25">
        <f t="shared" si="20"/>
        <v>1.7993702204228441</v>
      </c>
      <c r="L37" s="24">
        <f t="shared" si="18"/>
        <v>18500</v>
      </c>
      <c r="M37" s="25">
        <v>7</v>
      </c>
    </row>
    <row r="38" spans="1:13" s="27" customFormat="1" ht="47.25" x14ac:dyDescent="0.25">
      <c r="A38" s="23" t="s">
        <v>49</v>
      </c>
      <c r="B38" s="28">
        <v>6897200</v>
      </c>
      <c r="C38" s="28">
        <v>0</v>
      </c>
      <c r="D38" s="24">
        <f t="shared" si="14"/>
        <v>-6897200</v>
      </c>
      <c r="E38" s="25">
        <f t="shared" si="15"/>
        <v>-100</v>
      </c>
      <c r="F38" s="28">
        <v>0</v>
      </c>
      <c r="G38" s="24">
        <f t="shared" si="16"/>
        <v>0</v>
      </c>
      <c r="H38" s="25">
        <v>0</v>
      </c>
      <c r="I38" s="28">
        <v>0</v>
      </c>
      <c r="J38" s="24">
        <f t="shared" si="17"/>
        <v>0</v>
      </c>
      <c r="K38" s="25">
        <v>0</v>
      </c>
      <c r="L38" s="24">
        <f t="shared" si="18"/>
        <v>-6897200</v>
      </c>
      <c r="M38" s="25">
        <v>8</v>
      </c>
    </row>
    <row r="39" spans="1:13" s="27" customFormat="1" ht="31.5" x14ac:dyDescent="0.25">
      <c r="A39" s="23" t="s">
        <v>40</v>
      </c>
      <c r="B39" s="28">
        <v>1735600</v>
      </c>
      <c r="C39" s="28">
        <v>1867100</v>
      </c>
      <c r="D39" s="24">
        <f t="shared" si="14"/>
        <v>131500</v>
      </c>
      <c r="E39" s="25">
        <f t="shared" si="15"/>
        <v>7.5766305600368753</v>
      </c>
      <c r="F39" s="28">
        <v>1912800</v>
      </c>
      <c r="G39" s="24">
        <f t="shared" si="16"/>
        <v>45700</v>
      </c>
      <c r="H39" s="25">
        <f t="shared" si="19"/>
        <v>2.4476460821595083</v>
      </c>
      <c r="I39" s="28">
        <v>1956100</v>
      </c>
      <c r="J39" s="24">
        <f t="shared" si="17"/>
        <v>43300</v>
      </c>
      <c r="K39" s="25">
        <f t="shared" si="20"/>
        <v>2.2636971978251808</v>
      </c>
      <c r="L39" s="24">
        <f t="shared" si="18"/>
        <v>220500</v>
      </c>
      <c r="M39" s="25">
        <v>9</v>
      </c>
    </row>
    <row r="40" spans="1:13" s="27" customFormat="1" ht="63" x14ac:dyDescent="0.25">
      <c r="A40" s="23" t="s">
        <v>42</v>
      </c>
      <c r="B40" s="28">
        <v>38935900</v>
      </c>
      <c r="C40" s="28">
        <v>38836900</v>
      </c>
      <c r="D40" s="24">
        <f t="shared" si="14"/>
        <v>-99000</v>
      </c>
      <c r="E40" s="25">
        <f t="shared" si="15"/>
        <v>-0.2542640596467578</v>
      </c>
      <c r="F40" s="28">
        <v>38836900</v>
      </c>
      <c r="G40" s="24">
        <f t="shared" si="16"/>
        <v>0</v>
      </c>
      <c r="H40" s="25">
        <f t="shared" si="19"/>
        <v>0</v>
      </c>
      <c r="I40" s="28">
        <v>38836900</v>
      </c>
      <c r="J40" s="24">
        <f t="shared" si="17"/>
        <v>0</v>
      </c>
      <c r="K40" s="25">
        <f t="shared" si="20"/>
        <v>0</v>
      </c>
      <c r="L40" s="24">
        <f t="shared" si="18"/>
        <v>-99000</v>
      </c>
      <c r="M40" s="25">
        <v>10</v>
      </c>
    </row>
    <row r="41" spans="1:13" s="27" customFormat="1" ht="47.25" x14ac:dyDescent="0.25">
      <c r="A41" s="23" t="s">
        <v>34</v>
      </c>
      <c r="B41" s="28">
        <v>5936200</v>
      </c>
      <c r="C41" s="28">
        <v>1553000</v>
      </c>
      <c r="D41" s="24">
        <f t="shared" si="14"/>
        <v>-4383200</v>
      </c>
      <c r="E41" s="25">
        <f t="shared" si="15"/>
        <v>-73.838482530912032</v>
      </c>
      <c r="F41" s="28">
        <v>1553000</v>
      </c>
      <c r="G41" s="24">
        <f t="shared" si="16"/>
        <v>0</v>
      </c>
      <c r="H41" s="25">
        <f t="shared" si="19"/>
        <v>0</v>
      </c>
      <c r="I41" s="28">
        <v>1553000</v>
      </c>
      <c r="J41" s="24">
        <f t="shared" si="17"/>
        <v>0</v>
      </c>
      <c r="K41" s="25">
        <f t="shared" si="20"/>
        <v>0</v>
      </c>
      <c r="L41" s="24">
        <f t="shared" si="18"/>
        <v>-4383200</v>
      </c>
      <c r="M41" s="25">
        <v>11</v>
      </c>
    </row>
    <row r="42" spans="1:13" s="27" customFormat="1" ht="63" x14ac:dyDescent="0.25">
      <c r="A42" s="23" t="s">
        <v>50</v>
      </c>
      <c r="B42" s="28">
        <v>37135500</v>
      </c>
      <c r="C42" s="28">
        <v>0</v>
      </c>
      <c r="D42" s="24">
        <f t="shared" si="14"/>
        <v>-37135500</v>
      </c>
      <c r="E42" s="25">
        <f t="shared" si="15"/>
        <v>-100</v>
      </c>
      <c r="F42" s="28">
        <v>0</v>
      </c>
      <c r="G42" s="24">
        <f t="shared" si="16"/>
        <v>0</v>
      </c>
      <c r="H42" s="25">
        <v>0</v>
      </c>
      <c r="I42" s="28">
        <v>0</v>
      </c>
      <c r="J42" s="24">
        <f t="shared" si="17"/>
        <v>0</v>
      </c>
      <c r="K42" s="25">
        <v>0</v>
      </c>
      <c r="L42" s="24">
        <f t="shared" si="18"/>
        <v>-37135500</v>
      </c>
      <c r="M42" s="25">
        <v>12</v>
      </c>
    </row>
    <row r="43" spans="1:13" s="27" customFormat="1" ht="63" x14ac:dyDescent="0.25">
      <c r="A43" s="23" t="s">
        <v>76</v>
      </c>
      <c r="B43" s="28">
        <v>65971000</v>
      </c>
      <c r="C43" s="28">
        <v>86635300</v>
      </c>
      <c r="D43" s="24">
        <f t="shared" si="14"/>
        <v>20664300</v>
      </c>
      <c r="E43" s="25">
        <f t="shared" si="15"/>
        <v>31.323308726561663</v>
      </c>
      <c r="F43" s="28">
        <v>119527200</v>
      </c>
      <c r="G43" s="24">
        <f t="shared" si="16"/>
        <v>32891900</v>
      </c>
      <c r="H43" s="25">
        <f t="shared" si="19"/>
        <v>37.965933055001813</v>
      </c>
      <c r="I43" s="28">
        <v>139952300</v>
      </c>
      <c r="J43" s="24">
        <f t="shared" si="17"/>
        <v>20425100</v>
      </c>
      <c r="K43" s="25">
        <f t="shared" si="20"/>
        <v>17.088244349403325</v>
      </c>
      <c r="L43" s="24">
        <f t="shared" si="18"/>
        <v>73981300</v>
      </c>
      <c r="M43" s="25">
        <v>13</v>
      </c>
    </row>
    <row r="44" spans="1:13" s="27" customFormat="1" ht="47.25" x14ac:dyDescent="0.25">
      <c r="A44" s="23" t="s">
        <v>75</v>
      </c>
      <c r="B44" s="28">
        <v>2621200</v>
      </c>
      <c r="C44" s="28">
        <v>1496900</v>
      </c>
      <c r="D44" s="24">
        <f t="shared" si="14"/>
        <v>-1124300</v>
      </c>
      <c r="E44" s="25">
        <f t="shared" si="15"/>
        <v>-42.892568289333134</v>
      </c>
      <c r="F44" s="28">
        <v>5240600</v>
      </c>
      <c r="G44" s="24">
        <f t="shared" si="16"/>
        <v>3743700</v>
      </c>
      <c r="H44" s="25">
        <f t="shared" si="19"/>
        <v>250.09686685817354</v>
      </c>
      <c r="I44" s="28">
        <v>5175500</v>
      </c>
      <c r="J44" s="24">
        <f t="shared" si="17"/>
        <v>-65100</v>
      </c>
      <c r="K44" s="25">
        <f t="shared" si="20"/>
        <v>-1.2422241728046401</v>
      </c>
      <c r="L44" s="24">
        <f t="shared" si="18"/>
        <v>2554300</v>
      </c>
      <c r="M44" s="25">
        <v>14</v>
      </c>
    </row>
    <row r="45" spans="1:13" s="27" customFormat="1" ht="31.5" x14ac:dyDescent="0.25">
      <c r="A45" s="23" t="s">
        <v>38</v>
      </c>
      <c r="B45" s="28">
        <v>17101700</v>
      </c>
      <c r="C45" s="28">
        <v>84446000</v>
      </c>
      <c r="D45" s="24">
        <f t="shared" si="14"/>
        <v>67344300</v>
      </c>
      <c r="E45" s="25">
        <f t="shared" si="15"/>
        <v>393.78716735763118</v>
      </c>
      <c r="F45" s="28">
        <v>89350900</v>
      </c>
      <c r="G45" s="24">
        <f t="shared" si="16"/>
        <v>4904900</v>
      </c>
      <c r="H45" s="25">
        <f t="shared" si="19"/>
        <v>5.8083272150249741</v>
      </c>
      <c r="I45" s="28">
        <v>89350900</v>
      </c>
      <c r="J45" s="24">
        <f t="shared" si="17"/>
        <v>0</v>
      </c>
      <c r="K45" s="25">
        <f t="shared" si="20"/>
        <v>0</v>
      </c>
      <c r="L45" s="24">
        <f t="shared" si="18"/>
        <v>72249200</v>
      </c>
      <c r="M45" s="25">
        <v>15</v>
      </c>
    </row>
    <row r="46" spans="1:13" s="27" customFormat="1" ht="31.5" x14ac:dyDescent="0.25">
      <c r="A46" s="23" t="s">
        <v>39</v>
      </c>
      <c r="B46" s="28">
        <v>5767300</v>
      </c>
      <c r="C46" s="28">
        <v>5655300</v>
      </c>
      <c r="D46" s="24">
        <f t="shared" si="14"/>
        <v>-112000</v>
      </c>
      <c r="E46" s="25">
        <f t="shared" si="15"/>
        <v>-1.9419832503944576</v>
      </c>
      <c r="F46" s="28">
        <v>5655300</v>
      </c>
      <c r="G46" s="24">
        <f t="shared" si="16"/>
        <v>0</v>
      </c>
      <c r="H46" s="25">
        <f t="shared" si="19"/>
        <v>0</v>
      </c>
      <c r="I46" s="28">
        <v>5655300</v>
      </c>
      <c r="J46" s="24">
        <f t="shared" si="17"/>
        <v>0</v>
      </c>
      <c r="K46" s="25">
        <f t="shared" si="20"/>
        <v>0</v>
      </c>
      <c r="L46" s="24">
        <f t="shared" si="18"/>
        <v>-112000</v>
      </c>
      <c r="M46" s="25">
        <v>16</v>
      </c>
    </row>
    <row r="47" spans="1:13" s="27" customFormat="1" ht="31.5" x14ac:dyDescent="0.25">
      <c r="A47" s="23" t="s">
        <v>52</v>
      </c>
      <c r="B47" s="28">
        <v>5995400</v>
      </c>
      <c r="C47" s="28">
        <v>6597200</v>
      </c>
      <c r="D47" s="24">
        <f t="shared" si="14"/>
        <v>601800</v>
      </c>
      <c r="E47" s="25">
        <f t="shared" si="15"/>
        <v>10.037695566601059</v>
      </c>
      <c r="F47" s="28">
        <v>6593100</v>
      </c>
      <c r="G47" s="24">
        <f t="shared" si="16"/>
        <v>-4100</v>
      </c>
      <c r="H47" s="25">
        <f t="shared" si="19"/>
        <v>-6.2147577760256922E-2</v>
      </c>
      <c r="I47" s="28">
        <v>6560300</v>
      </c>
      <c r="J47" s="24">
        <f t="shared" si="17"/>
        <v>-32800</v>
      </c>
      <c r="K47" s="25">
        <f t="shared" si="20"/>
        <v>-0.49748979994235754</v>
      </c>
      <c r="L47" s="24">
        <f t="shared" si="18"/>
        <v>564900</v>
      </c>
      <c r="M47" s="25">
        <v>17</v>
      </c>
    </row>
    <row r="48" spans="1:13" s="27" customFormat="1" ht="31.5" x14ac:dyDescent="0.25">
      <c r="A48" s="23" t="s">
        <v>13</v>
      </c>
      <c r="B48" s="28">
        <v>64500</v>
      </c>
      <c r="C48" s="28">
        <v>66800</v>
      </c>
      <c r="D48" s="24">
        <f t="shared" si="14"/>
        <v>2300</v>
      </c>
      <c r="E48" s="25">
        <f t="shared" si="15"/>
        <v>3.5658914728682163</v>
      </c>
      <c r="F48" s="28">
        <v>79300</v>
      </c>
      <c r="G48" s="24">
        <f t="shared" si="16"/>
        <v>12500</v>
      </c>
      <c r="H48" s="25">
        <f t="shared" si="19"/>
        <v>18.712574850299404</v>
      </c>
      <c r="I48" s="28">
        <v>66800</v>
      </c>
      <c r="J48" s="24">
        <f t="shared" si="17"/>
        <v>-12500</v>
      </c>
      <c r="K48" s="25">
        <f t="shared" si="20"/>
        <v>-15.762925598991174</v>
      </c>
      <c r="L48" s="24">
        <f t="shared" si="18"/>
        <v>2300</v>
      </c>
      <c r="M48" s="25">
        <v>18</v>
      </c>
    </row>
    <row r="49" spans="1:13" s="27" customFormat="1" ht="63" x14ac:dyDescent="0.25">
      <c r="A49" s="23" t="s">
        <v>33</v>
      </c>
      <c r="B49" s="28">
        <v>118575200</v>
      </c>
      <c r="C49" s="28">
        <v>155840700</v>
      </c>
      <c r="D49" s="24">
        <f t="shared" si="14"/>
        <v>37265500</v>
      </c>
      <c r="E49" s="25">
        <f t="shared" si="15"/>
        <v>31.427735310587707</v>
      </c>
      <c r="F49" s="28">
        <v>122891800</v>
      </c>
      <c r="G49" s="24">
        <f t="shared" si="16"/>
        <v>-32948900</v>
      </c>
      <c r="H49" s="25">
        <f t="shared" si="19"/>
        <v>-21.142679672255056</v>
      </c>
      <c r="I49" s="28">
        <v>115262800</v>
      </c>
      <c r="J49" s="24">
        <f t="shared" si="17"/>
        <v>-7629000</v>
      </c>
      <c r="K49" s="25">
        <f t="shared" si="20"/>
        <v>-6.2078999575236082</v>
      </c>
      <c r="L49" s="24">
        <f t="shared" si="18"/>
        <v>-3312400</v>
      </c>
      <c r="M49" s="25">
        <v>19</v>
      </c>
    </row>
    <row r="50" spans="1:13" s="27" customFormat="1" ht="78.75" x14ac:dyDescent="0.25">
      <c r="A50" s="23" t="s">
        <v>51</v>
      </c>
      <c r="B50" s="28">
        <v>195600</v>
      </c>
      <c r="C50" s="28">
        <v>195600</v>
      </c>
      <c r="D50" s="24">
        <f t="shared" si="14"/>
        <v>0</v>
      </c>
      <c r="E50" s="25">
        <f t="shared" si="15"/>
        <v>0</v>
      </c>
      <c r="F50" s="28">
        <v>0</v>
      </c>
      <c r="G50" s="24">
        <f t="shared" si="16"/>
        <v>-195600</v>
      </c>
      <c r="H50" s="25">
        <f t="shared" si="19"/>
        <v>-100</v>
      </c>
      <c r="I50" s="28">
        <v>0</v>
      </c>
      <c r="J50" s="24">
        <f t="shared" si="17"/>
        <v>0</v>
      </c>
      <c r="K50" s="25">
        <v>0</v>
      </c>
      <c r="L50" s="24">
        <f t="shared" si="18"/>
        <v>-195600</v>
      </c>
      <c r="M50" s="25">
        <v>20</v>
      </c>
    </row>
    <row r="51" spans="1:13" s="27" customFormat="1" ht="110.25" x14ac:dyDescent="0.25">
      <c r="A51" s="23" t="s">
        <v>32</v>
      </c>
      <c r="B51" s="28">
        <v>619200</v>
      </c>
      <c r="C51" s="28">
        <v>587400</v>
      </c>
      <c r="D51" s="24">
        <f t="shared" si="14"/>
        <v>-31800</v>
      </c>
      <c r="E51" s="25">
        <f t="shared" si="15"/>
        <v>-5.1356589147286797</v>
      </c>
      <c r="F51" s="28">
        <v>587400</v>
      </c>
      <c r="G51" s="24">
        <f t="shared" si="16"/>
        <v>0</v>
      </c>
      <c r="H51" s="25">
        <f t="shared" si="19"/>
        <v>0</v>
      </c>
      <c r="I51" s="28">
        <v>587400</v>
      </c>
      <c r="J51" s="24">
        <f t="shared" si="17"/>
        <v>0</v>
      </c>
      <c r="K51" s="25">
        <f t="shared" si="20"/>
        <v>0</v>
      </c>
      <c r="L51" s="24">
        <f t="shared" si="18"/>
        <v>-31800</v>
      </c>
      <c r="M51" s="25">
        <v>21</v>
      </c>
    </row>
    <row r="52" spans="1:13" s="27" customFormat="1" ht="31.5" x14ac:dyDescent="0.25">
      <c r="A52" s="23" t="s">
        <v>14</v>
      </c>
      <c r="B52" s="28">
        <v>195702100</v>
      </c>
      <c r="C52" s="28">
        <v>109358800</v>
      </c>
      <c r="D52" s="24">
        <f t="shared" si="14"/>
        <v>-86343300</v>
      </c>
      <c r="E52" s="25">
        <f t="shared" si="15"/>
        <v>-44.11976161727442</v>
      </c>
      <c r="F52" s="28">
        <v>103719300</v>
      </c>
      <c r="G52" s="24">
        <f t="shared" si="16"/>
        <v>-5639500</v>
      </c>
      <c r="H52" s="25">
        <f t="shared" si="19"/>
        <v>-5.1568780930295475</v>
      </c>
      <c r="I52" s="28">
        <v>94642000</v>
      </c>
      <c r="J52" s="24">
        <f t="shared" si="17"/>
        <v>-9077300</v>
      </c>
      <c r="K52" s="25">
        <f t="shared" si="20"/>
        <v>-8.7517945069047016</v>
      </c>
      <c r="L52" s="24">
        <f t="shared" si="18"/>
        <v>-101060100</v>
      </c>
      <c r="M52" s="25">
        <v>22</v>
      </c>
    </row>
    <row r="53" spans="1:13" s="27" customFormat="1" ht="31.5" x14ac:dyDescent="0.25">
      <c r="A53" s="23" t="s">
        <v>55</v>
      </c>
      <c r="B53" s="28">
        <v>61727700</v>
      </c>
      <c r="C53" s="28">
        <v>0</v>
      </c>
      <c r="D53" s="24">
        <f t="shared" si="14"/>
        <v>-61727700</v>
      </c>
      <c r="E53" s="25">
        <f t="shared" si="15"/>
        <v>-100</v>
      </c>
      <c r="F53" s="28">
        <v>439714700</v>
      </c>
      <c r="G53" s="24">
        <f t="shared" si="16"/>
        <v>439714700</v>
      </c>
      <c r="H53" s="25">
        <v>0</v>
      </c>
      <c r="I53" s="28">
        <v>282619400</v>
      </c>
      <c r="J53" s="24">
        <f t="shared" si="17"/>
        <v>-157095300</v>
      </c>
      <c r="K53" s="25">
        <f t="shared" si="20"/>
        <v>-35.726642752675772</v>
      </c>
      <c r="L53" s="24">
        <f t="shared" si="18"/>
        <v>220891700</v>
      </c>
      <c r="M53" s="25">
        <v>23</v>
      </c>
    </row>
    <row r="54" spans="1:13" s="27" customFormat="1" ht="47.25" x14ac:dyDescent="0.25">
      <c r="A54" s="23" t="s">
        <v>58</v>
      </c>
      <c r="B54" s="28">
        <v>66792400</v>
      </c>
      <c r="C54" s="28">
        <v>0</v>
      </c>
      <c r="D54" s="24">
        <f t="shared" si="14"/>
        <v>-66792400</v>
      </c>
      <c r="E54" s="25">
        <f t="shared" si="15"/>
        <v>-100</v>
      </c>
      <c r="F54" s="28">
        <v>0</v>
      </c>
      <c r="G54" s="24">
        <f t="shared" si="16"/>
        <v>0</v>
      </c>
      <c r="H54" s="25">
        <v>0</v>
      </c>
      <c r="I54" s="28">
        <v>0</v>
      </c>
      <c r="J54" s="24">
        <f t="shared" si="17"/>
        <v>0</v>
      </c>
      <c r="K54" s="25">
        <v>0</v>
      </c>
      <c r="L54" s="24">
        <f t="shared" si="18"/>
        <v>-66792400</v>
      </c>
      <c r="M54" s="25">
        <v>24</v>
      </c>
    </row>
    <row r="55" spans="1:13" s="27" customFormat="1" ht="31.5" x14ac:dyDescent="0.25">
      <c r="A55" s="23" t="s">
        <v>22</v>
      </c>
      <c r="B55" s="28">
        <v>25242500</v>
      </c>
      <c r="C55" s="28">
        <v>27751000</v>
      </c>
      <c r="D55" s="24">
        <f t="shared" si="14"/>
        <v>2508500</v>
      </c>
      <c r="E55" s="25">
        <f t="shared" si="15"/>
        <v>9.9376052292760306</v>
      </c>
      <c r="F55" s="28">
        <v>26645700</v>
      </c>
      <c r="G55" s="24">
        <f t="shared" si="16"/>
        <v>-1105300</v>
      </c>
      <c r="H55" s="25">
        <f t="shared" si="19"/>
        <v>-3.9829195344311898</v>
      </c>
      <c r="I55" s="28">
        <v>26944500</v>
      </c>
      <c r="J55" s="24">
        <f t="shared" si="17"/>
        <v>298800</v>
      </c>
      <c r="K55" s="25">
        <f t="shared" si="20"/>
        <v>1.121381686350901</v>
      </c>
      <c r="L55" s="24">
        <f t="shared" si="18"/>
        <v>1702000</v>
      </c>
      <c r="M55" s="25">
        <v>25</v>
      </c>
    </row>
    <row r="56" spans="1:13" s="27" customFormat="1" ht="47.25" x14ac:dyDescent="0.25">
      <c r="A56" s="23" t="s">
        <v>53</v>
      </c>
      <c r="B56" s="28">
        <v>69285900</v>
      </c>
      <c r="C56" s="28">
        <v>0</v>
      </c>
      <c r="D56" s="24">
        <f t="shared" si="14"/>
        <v>-69285900</v>
      </c>
      <c r="E56" s="25">
        <f t="shared" si="15"/>
        <v>-100</v>
      </c>
      <c r="F56" s="28">
        <v>0</v>
      </c>
      <c r="G56" s="24">
        <f t="shared" si="16"/>
        <v>0</v>
      </c>
      <c r="H56" s="25">
        <v>0</v>
      </c>
      <c r="I56" s="28">
        <v>0</v>
      </c>
      <c r="J56" s="24">
        <f t="shared" si="17"/>
        <v>0</v>
      </c>
      <c r="K56" s="25">
        <v>0</v>
      </c>
      <c r="L56" s="24">
        <f t="shared" si="18"/>
        <v>-69285900</v>
      </c>
      <c r="M56" s="25">
        <v>26</v>
      </c>
    </row>
    <row r="57" spans="1:13" s="27" customFormat="1" ht="78.75" x14ac:dyDescent="0.25">
      <c r="A57" s="23" t="s">
        <v>60</v>
      </c>
      <c r="B57" s="28">
        <v>113878700</v>
      </c>
      <c r="C57" s="28">
        <v>0</v>
      </c>
      <c r="D57" s="24">
        <f t="shared" si="14"/>
        <v>-113878700</v>
      </c>
      <c r="E57" s="25">
        <f t="shared" si="15"/>
        <v>-100</v>
      </c>
      <c r="F57" s="28">
        <v>0</v>
      </c>
      <c r="G57" s="24">
        <f t="shared" si="16"/>
        <v>0</v>
      </c>
      <c r="H57" s="25">
        <v>0</v>
      </c>
      <c r="I57" s="28">
        <v>0</v>
      </c>
      <c r="J57" s="24">
        <f t="shared" si="17"/>
        <v>0</v>
      </c>
      <c r="K57" s="25">
        <v>0</v>
      </c>
      <c r="L57" s="24">
        <f t="shared" si="18"/>
        <v>-113878700</v>
      </c>
      <c r="M57" s="25">
        <v>27</v>
      </c>
    </row>
    <row r="58" spans="1:13" s="27" customFormat="1" ht="47.25" x14ac:dyDescent="0.25">
      <c r="A58" s="23" t="s">
        <v>54</v>
      </c>
      <c r="B58" s="28">
        <v>104685200</v>
      </c>
      <c r="C58" s="28">
        <v>0</v>
      </c>
      <c r="D58" s="24">
        <f t="shared" si="14"/>
        <v>-104685200</v>
      </c>
      <c r="E58" s="25">
        <f t="shared" si="15"/>
        <v>-100</v>
      </c>
      <c r="F58" s="28">
        <v>0</v>
      </c>
      <c r="G58" s="24">
        <f t="shared" si="16"/>
        <v>0</v>
      </c>
      <c r="H58" s="25">
        <v>0</v>
      </c>
      <c r="I58" s="28">
        <v>0</v>
      </c>
      <c r="J58" s="24">
        <f t="shared" si="17"/>
        <v>0</v>
      </c>
      <c r="K58" s="25">
        <v>0</v>
      </c>
      <c r="L58" s="24">
        <f t="shared" si="18"/>
        <v>-104685200</v>
      </c>
      <c r="M58" s="25">
        <v>28</v>
      </c>
    </row>
    <row r="59" spans="1:13" s="27" customFormat="1" ht="63" x14ac:dyDescent="0.25">
      <c r="A59" s="23" t="s">
        <v>56</v>
      </c>
      <c r="B59" s="28">
        <v>73781400</v>
      </c>
      <c r="C59" s="28">
        <v>0</v>
      </c>
      <c r="D59" s="24">
        <f t="shared" si="14"/>
        <v>-73781400</v>
      </c>
      <c r="E59" s="25">
        <f t="shared" si="15"/>
        <v>-100</v>
      </c>
      <c r="F59" s="28">
        <v>0</v>
      </c>
      <c r="G59" s="24">
        <f t="shared" si="16"/>
        <v>0</v>
      </c>
      <c r="H59" s="25">
        <v>0</v>
      </c>
      <c r="I59" s="28">
        <v>0</v>
      </c>
      <c r="J59" s="24">
        <f t="shared" si="17"/>
        <v>0</v>
      </c>
      <c r="K59" s="25">
        <v>0</v>
      </c>
      <c r="L59" s="24">
        <f t="shared" si="18"/>
        <v>-73781400</v>
      </c>
      <c r="M59" s="25">
        <v>29</v>
      </c>
    </row>
    <row r="60" spans="1:13" s="27" customFormat="1" ht="31.5" x14ac:dyDescent="0.25">
      <c r="A60" s="23" t="s">
        <v>57</v>
      </c>
      <c r="B60" s="28">
        <v>69205700</v>
      </c>
      <c r="C60" s="28">
        <v>75988000</v>
      </c>
      <c r="D60" s="24">
        <f t="shared" si="14"/>
        <v>6782300</v>
      </c>
      <c r="E60" s="25">
        <f t="shared" si="15"/>
        <v>9.8002043184304313</v>
      </c>
      <c r="F60" s="28">
        <v>0</v>
      </c>
      <c r="G60" s="24">
        <f t="shared" si="16"/>
        <v>-75988000</v>
      </c>
      <c r="H60" s="25">
        <f t="shared" si="19"/>
        <v>-100</v>
      </c>
      <c r="I60" s="28">
        <v>0</v>
      </c>
      <c r="J60" s="24">
        <f t="shared" si="17"/>
        <v>0</v>
      </c>
      <c r="K60" s="25">
        <v>0</v>
      </c>
      <c r="L60" s="24">
        <f t="shared" si="18"/>
        <v>-69205700</v>
      </c>
      <c r="M60" s="25">
        <v>30</v>
      </c>
    </row>
    <row r="61" spans="1:13" s="27" customFormat="1" ht="31.5" x14ac:dyDescent="0.25">
      <c r="A61" s="23" t="s">
        <v>59</v>
      </c>
      <c r="B61" s="28">
        <v>35897400</v>
      </c>
      <c r="C61" s="28">
        <v>0</v>
      </c>
      <c r="D61" s="24">
        <f t="shared" si="14"/>
        <v>-35897400</v>
      </c>
      <c r="E61" s="25">
        <f t="shared" si="15"/>
        <v>-100</v>
      </c>
      <c r="F61" s="28">
        <v>0</v>
      </c>
      <c r="G61" s="24">
        <f t="shared" si="16"/>
        <v>0</v>
      </c>
      <c r="H61" s="25">
        <v>0</v>
      </c>
      <c r="I61" s="28">
        <v>0</v>
      </c>
      <c r="J61" s="24">
        <f t="shared" si="17"/>
        <v>0</v>
      </c>
      <c r="K61" s="25">
        <v>0</v>
      </c>
      <c r="L61" s="24">
        <f t="shared" si="18"/>
        <v>-35897400</v>
      </c>
      <c r="M61" s="25">
        <v>31</v>
      </c>
    </row>
    <row r="62" spans="1:13" s="27" customFormat="1" ht="78.75" x14ac:dyDescent="0.25">
      <c r="A62" s="23" t="s">
        <v>73</v>
      </c>
      <c r="B62" s="28">
        <v>0</v>
      </c>
      <c r="C62" s="28">
        <v>7564100</v>
      </c>
      <c r="D62" s="24">
        <f t="shared" si="14"/>
        <v>7564100</v>
      </c>
      <c r="E62" s="25">
        <v>0</v>
      </c>
      <c r="F62" s="28">
        <v>0</v>
      </c>
      <c r="G62" s="24">
        <f t="shared" si="16"/>
        <v>-7564100</v>
      </c>
      <c r="H62" s="25">
        <f t="shared" si="19"/>
        <v>-100</v>
      </c>
      <c r="I62" s="28">
        <v>0</v>
      </c>
      <c r="J62" s="24">
        <f t="shared" si="17"/>
        <v>0</v>
      </c>
      <c r="K62" s="25">
        <v>0</v>
      </c>
      <c r="L62" s="24">
        <f t="shared" si="18"/>
        <v>0</v>
      </c>
      <c r="M62" s="25">
        <v>32</v>
      </c>
    </row>
    <row r="63" spans="1:13" s="27" customFormat="1" ht="78.75" x14ac:dyDescent="0.25">
      <c r="A63" s="23" t="s">
        <v>74</v>
      </c>
      <c r="B63" s="28">
        <v>0</v>
      </c>
      <c r="C63" s="28">
        <v>7692300</v>
      </c>
      <c r="D63" s="24">
        <f t="shared" si="14"/>
        <v>7692300</v>
      </c>
      <c r="E63" s="25">
        <v>0</v>
      </c>
      <c r="F63" s="28">
        <v>0</v>
      </c>
      <c r="G63" s="24">
        <f t="shared" si="16"/>
        <v>-7692300</v>
      </c>
      <c r="H63" s="25">
        <f t="shared" si="19"/>
        <v>-100</v>
      </c>
      <c r="I63" s="28">
        <v>0</v>
      </c>
      <c r="J63" s="24">
        <f t="shared" si="17"/>
        <v>0</v>
      </c>
      <c r="K63" s="25">
        <v>0</v>
      </c>
      <c r="L63" s="24">
        <f t="shared" si="18"/>
        <v>0</v>
      </c>
      <c r="M63" s="25">
        <v>33</v>
      </c>
    </row>
    <row r="64" spans="1:13" s="27" customFormat="1" ht="63" x14ac:dyDescent="0.25">
      <c r="A64" s="23" t="s">
        <v>77</v>
      </c>
      <c r="B64" s="28">
        <v>0</v>
      </c>
      <c r="C64" s="28">
        <v>274760300</v>
      </c>
      <c r="D64" s="24">
        <f t="shared" si="14"/>
        <v>274760300</v>
      </c>
      <c r="E64" s="25">
        <v>0</v>
      </c>
      <c r="F64" s="28">
        <v>0</v>
      </c>
      <c r="G64" s="24">
        <f t="shared" si="16"/>
        <v>-274760300</v>
      </c>
      <c r="H64" s="25">
        <f t="shared" si="19"/>
        <v>-100</v>
      </c>
      <c r="I64" s="28">
        <v>0</v>
      </c>
      <c r="J64" s="24">
        <f t="shared" si="17"/>
        <v>0</v>
      </c>
      <c r="K64" s="25">
        <v>0</v>
      </c>
      <c r="L64" s="24">
        <f t="shared" si="18"/>
        <v>0</v>
      </c>
      <c r="M64" s="25">
        <v>34</v>
      </c>
    </row>
    <row r="65" spans="1:13" s="27" customFormat="1" ht="31.5" x14ac:dyDescent="0.25">
      <c r="A65" s="23" t="s">
        <v>78</v>
      </c>
      <c r="B65" s="28">
        <v>0</v>
      </c>
      <c r="C65" s="28">
        <v>150451000</v>
      </c>
      <c r="D65" s="24">
        <f t="shared" si="14"/>
        <v>150451000</v>
      </c>
      <c r="E65" s="25">
        <v>0</v>
      </c>
      <c r="F65" s="28">
        <v>0</v>
      </c>
      <c r="G65" s="24">
        <f t="shared" si="16"/>
        <v>-150451000</v>
      </c>
      <c r="H65" s="25">
        <f t="shared" si="19"/>
        <v>-100</v>
      </c>
      <c r="I65" s="28">
        <v>0</v>
      </c>
      <c r="J65" s="24">
        <f t="shared" si="17"/>
        <v>0</v>
      </c>
      <c r="K65" s="25">
        <v>0</v>
      </c>
      <c r="L65" s="24">
        <f t="shared" si="18"/>
        <v>0</v>
      </c>
      <c r="M65" s="25">
        <v>35</v>
      </c>
    </row>
    <row r="66" spans="1:13" s="27" customFormat="1" ht="47.25" x14ac:dyDescent="0.25">
      <c r="A66" s="23" t="s">
        <v>79</v>
      </c>
      <c r="B66" s="28">
        <v>0</v>
      </c>
      <c r="C66" s="28">
        <v>3939900</v>
      </c>
      <c r="D66" s="24">
        <f t="shared" si="14"/>
        <v>3939900</v>
      </c>
      <c r="E66" s="25">
        <v>0</v>
      </c>
      <c r="F66" s="28">
        <v>3939900</v>
      </c>
      <c r="G66" s="24">
        <f t="shared" si="16"/>
        <v>0</v>
      </c>
      <c r="H66" s="25">
        <f t="shared" si="19"/>
        <v>0</v>
      </c>
      <c r="I66" s="28">
        <v>3939900</v>
      </c>
      <c r="J66" s="24">
        <f t="shared" si="17"/>
        <v>0</v>
      </c>
      <c r="K66" s="25">
        <f t="shared" si="20"/>
        <v>0</v>
      </c>
      <c r="L66" s="24">
        <f t="shared" si="18"/>
        <v>3939900</v>
      </c>
      <c r="M66" s="25">
        <v>36</v>
      </c>
    </row>
    <row r="67" spans="1:13" s="27" customFormat="1" ht="47.25" x14ac:dyDescent="0.25">
      <c r="A67" s="23" t="s">
        <v>80</v>
      </c>
      <c r="B67" s="28">
        <v>0</v>
      </c>
      <c r="C67" s="28">
        <v>51748600</v>
      </c>
      <c r="D67" s="24">
        <f t="shared" si="14"/>
        <v>51748600</v>
      </c>
      <c r="E67" s="25">
        <v>0</v>
      </c>
      <c r="F67" s="28">
        <v>0</v>
      </c>
      <c r="G67" s="24">
        <f t="shared" si="16"/>
        <v>-51748600</v>
      </c>
      <c r="H67" s="25">
        <f t="shared" si="19"/>
        <v>-100</v>
      </c>
      <c r="I67" s="28"/>
      <c r="J67" s="24">
        <f t="shared" si="17"/>
        <v>0</v>
      </c>
      <c r="K67" s="25">
        <v>0</v>
      </c>
      <c r="L67" s="24">
        <f t="shared" si="18"/>
        <v>0</v>
      </c>
      <c r="M67" s="25">
        <v>37</v>
      </c>
    </row>
    <row r="68" spans="1:13" s="36" customFormat="1" x14ac:dyDescent="0.25">
      <c r="A68" s="30" t="s">
        <v>16</v>
      </c>
      <c r="B68" s="32">
        <f>SUM(B30:B67)</f>
        <v>2886486600</v>
      </c>
      <c r="C68" s="32">
        <f>SUM(C30:C67)</f>
        <v>1650859000</v>
      </c>
      <c r="D68" s="32">
        <f t="shared" si="14"/>
        <v>-1235627600</v>
      </c>
      <c r="E68" s="33">
        <f t="shared" si="15"/>
        <v>-42.807321537539792</v>
      </c>
      <c r="F68" s="32">
        <f>SUM(F30:F67)</f>
        <v>1640027500</v>
      </c>
      <c r="G68" s="32">
        <f t="shared" si="16"/>
        <v>-10831500</v>
      </c>
      <c r="H68" s="33">
        <f t="shared" si="19"/>
        <v>-0.65611296906639893</v>
      </c>
      <c r="I68" s="32">
        <f>SUM(I30:I67)</f>
        <v>1100514500</v>
      </c>
      <c r="J68" s="32">
        <f t="shared" si="17"/>
        <v>-539513000</v>
      </c>
      <c r="K68" s="33">
        <f t="shared" si="20"/>
        <v>-32.896582526817383</v>
      </c>
      <c r="L68" s="32">
        <f t="shared" si="18"/>
        <v>-1785972100</v>
      </c>
      <c r="M68" s="33">
        <v>38</v>
      </c>
    </row>
    <row r="69" spans="1:13" s="35" customFormat="1" x14ac:dyDescent="0.25">
      <c r="A69" s="41" t="s">
        <v>17</v>
      </c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3"/>
    </row>
    <row r="70" spans="1:13" s="34" customFormat="1" ht="31.5" x14ac:dyDescent="0.25">
      <c r="A70" s="37" t="s">
        <v>18</v>
      </c>
      <c r="B70" s="28">
        <v>5339900</v>
      </c>
      <c r="C70" s="28">
        <v>9347900</v>
      </c>
      <c r="D70" s="24">
        <f>C70-B70</f>
        <v>4008000</v>
      </c>
      <c r="E70" s="25">
        <f>(C70/B70*100-100)</f>
        <v>75.05758534804022</v>
      </c>
      <c r="F70" s="28">
        <v>9347900</v>
      </c>
      <c r="G70" s="24">
        <f>F70-C70</f>
        <v>0</v>
      </c>
      <c r="H70" s="25">
        <f t="shared" ref="H11:H77" si="21">(F70/C70*100-100)</f>
        <v>0</v>
      </c>
      <c r="I70" s="28">
        <v>9347900</v>
      </c>
      <c r="J70" s="24">
        <f>I70-F70</f>
        <v>0</v>
      </c>
      <c r="K70" s="25">
        <f>(I70/F70*100-100)</f>
        <v>0</v>
      </c>
      <c r="L70" s="24">
        <f>I70-B70</f>
        <v>4008000</v>
      </c>
      <c r="M70" s="25">
        <f t="shared" ref="M31:M70" si="22">(I70/B70*100-100)</f>
        <v>75.05758534804022</v>
      </c>
    </row>
    <row r="71" spans="1:13" s="34" customFormat="1" ht="126" x14ac:dyDescent="0.25">
      <c r="A71" s="37" t="s">
        <v>62</v>
      </c>
      <c r="B71" s="28">
        <v>91556600</v>
      </c>
      <c r="C71" s="28">
        <v>93431500</v>
      </c>
      <c r="D71" s="24">
        <f t="shared" ref="D71:D74" si="23">C71-B71</f>
        <v>1874900</v>
      </c>
      <c r="E71" s="25">
        <f t="shared" ref="E71:E74" si="24">(C71/B71*100-100)</f>
        <v>2.047804309028507</v>
      </c>
      <c r="F71" s="28">
        <v>93275200</v>
      </c>
      <c r="G71" s="24">
        <f t="shared" ref="G71:G73" si="25">F71-C71</f>
        <v>-156300</v>
      </c>
      <c r="H71" s="25">
        <f t="shared" ref="H71:H73" si="26">(F71/C71*100-100)</f>
        <v>-0.167288334234172</v>
      </c>
      <c r="I71" s="28">
        <v>92962800</v>
      </c>
      <c r="J71" s="24">
        <f t="shared" ref="J71:J74" si="27">I71-F71</f>
        <v>-312400</v>
      </c>
      <c r="K71" s="25">
        <f t="shared" ref="K71:K74" si="28">(I71/F71*100-100)</f>
        <v>-0.33492289483163518</v>
      </c>
      <c r="L71" s="24">
        <f t="shared" ref="L71:L74" si="29">I71-B71</f>
        <v>1406200</v>
      </c>
      <c r="M71" s="25">
        <f t="shared" ref="M71:M74" si="30">(I71/B71*100-100)</f>
        <v>1.5358805372851236</v>
      </c>
    </row>
    <row r="72" spans="1:13" s="34" customFormat="1" ht="157.5" x14ac:dyDescent="0.25">
      <c r="A72" s="37" t="s">
        <v>61</v>
      </c>
      <c r="B72" s="28">
        <v>2499800</v>
      </c>
      <c r="C72" s="28">
        <v>2656000</v>
      </c>
      <c r="D72" s="24">
        <f t="shared" si="23"/>
        <v>156200</v>
      </c>
      <c r="E72" s="25">
        <f t="shared" si="24"/>
        <v>6.2484998799904048</v>
      </c>
      <c r="F72" s="28">
        <v>2968600</v>
      </c>
      <c r="G72" s="24">
        <f t="shared" si="25"/>
        <v>312600</v>
      </c>
      <c r="H72" s="25">
        <f t="shared" si="26"/>
        <v>11.769578313253007</v>
      </c>
      <c r="I72" s="28">
        <v>2968600</v>
      </c>
      <c r="J72" s="24">
        <f t="shared" si="27"/>
        <v>0</v>
      </c>
      <c r="K72" s="25">
        <f t="shared" si="28"/>
        <v>0</v>
      </c>
      <c r="L72" s="24">
        <f t="shared" si="29"/>
        <v>468800</v>
      </c>
      <c r="M72" s="25">
        <f t="shared" si="30"/>
        <v>18.753500280022408</v>
      </c>
    </row>
    <row r="73" spans="1:13" s="34" customFormat="1" ht="78.75" x14ac:dyDescent="0.25">
      <c r="A73" s="37" t="s">
        <v>81</v>
      </c>
      <c r="B73" s="28">
        <v>0</v>
      </c>
      <c r="C73" s="28">
        <v>5828000</v>
      </c>
      <c r="D73" s="24">
        <f t="shared" si="23"/>
        <v>5828000</v>
      </c>
      <c r="E73" s="25">
        <v>0</v>
      </c>
      <c r="F73" s="28">
        <v>9810600</v>
      </c>
      <c r="G73" s="24">
        <f t="shared" si="25"/>
        <v>3982600</v>
      </c>
      <c r="H73" s="25">
        <f t="shared" si="26"/>
        <v>68.335621139327372</v>
      </c>
      <c r="I73" s="28">
        <v>9932100</v>
      </c>
      <c r="J73" s="24">
        <f t="shared" si="27"/>
        <v>121500</v>
      </c>
      <c r="K73" s="25">
        <f t="shared" si="28"/>
        <v>1.2384563635251737</v>
      </c>
      <c r="L73" s="24">
        <f t="shared" si="29"/>
        <v>9932100</v>
      </c>
      <c r="M73" s="25">
        <v>0</v>
      </c>
    </row>
    <row r="74" spans="1:13" s="34" customFormat="1" x14ac:dyDescent="0.25">
      <c r="A74" s="30" t="s">
        <v>19</v>
      </c>
      <c r="B74" s="38">
        <f>SUM(B70:B73)</f>
        <v>99396300</v>
      </c>
      <c r="C74" s="38">
        <f>SUM(C70:C73)</f>
        <v>111263400</v>
      </c>
      <c r="D74" s="32">
        <f t="shared" si="23"/>
        <v>11867100</v>
      </c>
      <c r="E74" s="33">
        <f t="shared" si="24"/>
        <v>11.939176810404419</v>
      </c>
      <c r="F74" s="38">
        <f>SUM(F70:F73)</f>
        <v>115402300</v>
      </c>
      <c r="G74" s="32">
        <f t="shared" ref="G74" si="31">F74-C74</f>
        <v>4138900</v>
      </c>
      <c r="H74" s="33">
        <f t="shared" ref="H74" si="32">(F74/C74*100-100)</f>
        <v>3.7199114893127501</v>
      </c>
      <c r="I74" s="38">
        <f>SUM(I70:I73)</f>
        <v>115211400</v>
      </c>
      <c r="J74" s="32">
        <f t="shared" si="27"/>
        <v>-190900</v>
      </c>
      <c r="K74" s="33">
        <f t="shared" si="28"/>
        <v>-0.16542131309341812</v>
      </c>
      <c r="L74" s="32">
        <f t="shared" si="29"/>
        <v>15815100</v>
      </c>
      <c r="M74" s="33">
        <f t="shared" si="30"/>
        <v>15.911155646638761</v>
      </c>
    </row>
    <row r="75" spans="1:13" s="27" customFormat="1" x14ac:dyDescent="0.25">
      <c r="A75" s="41" t="s">
        <v>4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3"/>
    </row>
    <row r="76" spans="1:13" s="34" customFormat="1" ht="63" x14ac:dyDescent="0.25">
      <c r="A76" s="23" t="s">
        <v>36</v>
      </c>
      <c r="B76" s="28">
        <v>401210100</v>
      </c>
      <c r="C76" s="28">
        <v>307870200</v>
      </c>
      <c r="D76" s="24">
        <f t="shared" ref="D76" si="33">C76-B76</f>
        <v>-93339900</v>
      </c>
      <c r="E76" s="25">
        <f t="shared" ref="E76" si="34">(C76/B76*100-100)</f>
        <v>-23.264593787643932</v>
      </c>
      <c r="F76" s="28">
        <v>0</v>
      </c>
      <c r="G76" s="24">
        <f>F76-C76</f>
        <v>-307870200</v>
      </c>
      <c r="H76" s="25">
        <f>(F76/C76*100-100)</f>
        <v>-100</v>
      </c>
      <c r="I76" s="28">
        <v>0</v>
      </c>
      <c r="J76" s="24">
        <f t="shared" ref="J76" si="35">I76-F76</f>
        <v>0</v>
      </c>
      <c r="K76" s="25">
        <v>0</v>
      </c>
      <c r="L76" s="24">
        <f t="shared" ref="L76" si="36">I76-B76</f>
        <v>-401210100</v>
      </c>
      <c r="M76" s="25">
        <f t="shared" ref="M76" si="37">(I76/B76*100-100)</f>
        <v>-100</v>
      </c>
    </row>
    <row r="77" spans="1:13" s="13" customFormat="1" x14ac:dyDescent="0.25">
      <c r="A77" s="15" t="s">
        <v>20</v>
      </c>
      <c r="B77" s="22">
        <f>B76</f>
        <v>401210100</v>
      </c>
      <c r="C77" s="21">
        <f>C76</f>
        <v>307870200</v>
      </c>
      <c r="D77" s="18">
        <f t="shared" ref="D77" si="38">C77-B77</f>
        <v>-93339900</v>
      </c>
      <c r="E77" s="33">
        <f t="shared" ref="E11:E77" si="39">(C77/B77*100-100)</f>
        <v>-23.264593787643932</v>
      </c>
      <c r="F77" s="21">
        <f>F76</f>
        <v>0</v>
      </c>
      <c r="G77" s="18">
        <f t="shared" ref="G77" si="40">F77-C77</f>
        <v>-307870200</v>
      </c>
      <c r="H77" s="33">
        <f t="shared" si="21"/>
        <v>-100</v>
      </c>
      <c r="I77" s="21">
        <f>I76</f>
        <v>0</v>
      </c>
      <c r="J77" s="32">
        <f t="shared" ref="J77:J78" si="41">I77-F77</f>
        <v>0</v>
      </c>
      <c r="K77" s="33">
        <v>0</v>
      </c>
      <c r="L77" s="32">
        <f t="shared" ref="L77:L78" si="42">I77-B77</f>
        <v>-401210100</v>
      </c>
      <c r="M77" s="33">
        <f t="shared" ref="M77:M78" si="43">(I77/B77*100-100)</f>
        <v>-100</v>
      </c>
    </row>
    <row r="78" spans="1:13" s="7" customFormat="1" x14ac:dyDescent="0.25">
      <c r="A78" s="10" t="s">
        <v>21</v>
      </c>
      <c r="B78" s="22">
        <f>B77+B74+B68+B28</f>
        <v>8238511400</v>
      </c>
      <c r="C78" s="22">
        <f>C77+C74+C68+C28</f>
        <v>7347022700</v>
      </c>
      <c r="D78" s="22">
        <f>D77+D74+D68+D28</f>
        <v>-891488700</v>
      </c>
      <c r="E78" s="33">
        <f t="shared" ref="E78" si="44">(C78/B78*100-100)</f>
        <v>-10.820992491434794</v>
      </c>
      <c r="F78" s="22">
        <f>F77+F74+F68+F28</f>
        <v>7057411200</v>
      </c>
      <c r="G78" s="22">
        <f>G77+G74+G68+G28</f>
        <v>-289611500</v>
      </c>
      <c r="H78" s="33">
        <f t="shared" ref="H78" si="45">(F78/C78*100-100)</f>
        <v>-3.9418892771353455</v>
      </c>
      <c r="I78" s="22">
        <f>I77+I74+I68+I28</f>
        <v>6521859900</v>
      </c>
      <c r="J78" s="32">
        <f t="shared" si="41"/>
        <v>-535551300</v>
      </c>
      <c r="K78" s="33">
        <f t="shared" ref="K78" si="46">(I78/F78*100-100)</f>
        <v>-7.5884950560908209</v>
      </c>
      <c r="L78" s="32">
        <f t="shared" si="42"/>
        <v>-1716651500</v>
      </c>
      <c r="M78" s="33">
        <f t="shared" si="43"/>
        <v>-20.836913571546432</v>
      </c>
    </row>
    <row r="79" spans="1:13" x14ac:dyDescent="0.25">
      <c r="A79" s="11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ht="3.75" customHeight="1" x14ac:dyDescent="0.25">
      <c r="A80" s="16"/>
      <c r="E80" s="2"/>
      <c r="H80" s="2"/>
      <c r="J80" s="20"/>
      <c r="K80" s="4"/>
      <c r="L80" s="20"/>
      <c r="M80" s="4"/>
    </row>
    <row r="81" spans="1:13" ht="19.5" x14ac:dyDescent="0.25">
      <c r="A81" s="16"/>
      <c r="E81" s="6"/>
      <c r="H81" s="6"/>
      <c r="J81" s="20"/>
      <c r="K81" s="4"/>
      <c r="L81" s="20"/>
      <c r="M81" s="4"/>
    </row>
    <row r="82" spans="1:13" x14ac:dyDescent="0.25">
      <c r="E82" s="6"/>
      <c r="H82" s="17"/>
      <c r="J82" s="20"/>
      <c r="K82" s="4"/>
      <c r="L82" s="20"/>
      <c r="M82" s="4"/>
    </row>
    <row r="83" spans="1:13" x14ac:dyDescent="0.25">
      <c r="H83" s="4"/>
      <c r="I83" s="20"/>
      <c r="J83" s="20"/>
      <c r="K83" s="4"/>
      <c r="L83" s="20"/>
      <c r="M83" s="4"/>
    </row>
  </sheetData>
  <autoFilter ref="A8:M78" xr:uid="{00000000-0009-0000-0000-000000000000}"/>
  <mergeCells count="15">
    <mergeCell ref="L2:M2"/>
    <mergeCell ref="A75:M75"/>
    <mergeCell ref="A29:M29"/>
    <mergeCell ref="A4:M4"/>
    <mergeCell ref="L6:M6"/>
    <mergeCell ref="A9:M9"/>
    <mergeCell ref="I6:I7"/>
    <mergeCell ref="A69:M69"/>
    <mergeCell ref="F6:F7"/>
    <mergeCell ref="G6:H6"/>
    <mergeCell ref="A6:A7"/>
    <mergeCell ref="B6:B7"/>
    <mergeCell ref="C6:C7"/>
    <mergeCell ref="D6:E6"/>
    <mergeCell ref="J6:K6"/>
  </mergeCells>
  <pageMargins left="0.39370078740157483" right="0.39370078740157483" top="0.78740157480314965" bottom="0.39370078740157483" header="0.39370078740157483" footer="0"/>
  <pageSetup paperSize="9" scale="57" fitToHeight="5" orientation="landscape" r:id="rId1"/>
  <headerFooter>
    <oddHeader>&amp;C&amp;P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</vt:lpstr>
      <vt:lpstr>'приложение № 2'!Заголовки_для_печати</vt:lpstr>
      <vt:lpstr>'приложение №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2025-12-10T08:47:51Z</cp:lastPrinted>
  <dcterms:created xsi:type="dcterms:W3CDTF">2013-11-25T11:49:42Z</dcterms:created>
  <dcterms:modified xsi:type="dcterms:W3CDTF">2025-12-10T08:48:14Z</dcterms:modified>
</cp:coreProperties>
</file>